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S:\Opérations immobilières\OIP\DR04 IDF Gif_sur_yvette\Extension IDRIS\2. TVX\1. PLACE\1.DCE\DCE 1\Pièces contractuelles\2. Lot 2\"/>
    </mc:Choice>
  </mc:AlternateContent>
  <xr:revisionPtr revIDLastSave="0" documentId="13_ncr:1_{CE8F3F70-70A1-47BB-99AF-A14D2FEEC523}" xr6:coauthVersionLast="36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Feuille de garde" sheetId="2" r:id="rId1"/>
    <sheet name="DPGF" sheetId="4" r:id="rId2"/>
    <sheet name="Bordereau de prix" sheetId="7" r:id="rId3"/>
  </sheets>
  <definedNames>
    <definedName name="_xlnm.Print_Titles" localSheetId="2">'Bordereau de prix'!$1:$6</definedName>
    <definedName name="réf_Affaire">DPGF!#REF!</definedName>
    <definedName name="réf_Client1">DPGF!$X$9</definedName>
    <definedName name="réf_Client2">DPGF!$X$15</definedName>
    <definedName name="réf_Client3">DPGF!$X$17</definedName>
    <definedName name="réf_Date">DPGF!#REF!</definedName>
    <definedName name="réf_Référence">DPGF!#REF!</definedName>
    <definedName name="réf_Titre1">DPGF!$X$22</definedName>
    <definedName name="réf_Titre2">DPGF!$X$28</definedName>
    <definedName name="réf_Titre3">DPGF!$X$32</definedName>
  </definedNames>
  <calcPr calcId="191029"/>
</workbook>
</file>

<file path=xl/calcChain.xml><?xml version="1.0" encoding="utf-8"?>
<calcChain xmlns="http://schemas.openxmlformats.org/spreadsheetml/2006/main">
  <c r="G188" i="7" l="1"/>
  <c r="G78" i="7"/>
  <c r="G116" i="7"/>
  <c r="G14" i="7"/>
  <c r="G145" i="7"/>
  <c r="G148" i="7"/>
  <c r="G147" i="7"/>
  <c r="G146" i="7"/>
  <c r="G144" i="7"/>
  <c r="G149" i="7" s="1"/>
  <c r="G143" i="7"/>
  <c r="G142" i="7"/>
  <c r="G141" i="7"/>
  <c r="G138" i="7"/>
  <c r="G137" i="7"/>
  <c r="G121" i="7"/>
  <c r="G120" i="7"/>
  <c r="G119" i="7"/>
  <c r="G122" i="7" s="1"/>
  <c r="G118" i="7"/>
  <c r="G59" i="7"/>
  <c r="G58" i="7"/>
  <c r="G60" i="7" s="1"/>
  <c r="G57" i="7"/>
  <c r="G54" i="7"/>
  <c r="G55" i="7" s="1"/>
  <c r="G53" i="7"/>
  <c r="G202" i="7"/>
  <c r="G201" i="7"/>
  <c r="G200" i="7"/>
  <c r="G199" i="7"/>
  <c r="G198" i="7"/>
  <c r="G197" i="7"/>
  <c r="G203" i="7" s="1"/>
  <c r="G196" i="7"/>
  <c r="G194" i="7"/>
  <c r="G193" i="7"/>
  <c r="G192" i="7"/>
  <c r="G176" i="7"/>
  <c r="G175" i="7"/>
  <c r="G15" i="7"/>
  <c r="G23" i="7"/>
  <c r="G27" i="7" s="1"/>
  <c r="G30" i="7"/>
  <c r="G35" i="7" s="1"/>
  <c r="G69" i="7"/>
  <c r="G165" i="7"/>
  <c r="G164" i="7"/>
  <c r="G191" i="7"/>
  <c r="G190" i="7"/>
  <c r="G189" i="7"/>
  <c r="G187" i="7"/>
  <c r="G186" i="7"/>
  <c r="G185" i="7"/>
  <c r="G184" i="7"/>
  <c r="G183" i="7"/>
  <c r="G179" i="7"/>
  <c r="G178" i="7"/>
  <c r="G177" i="7"/>
  <c r="G174" i="7"/>
  <c r="G173" i="7"/>
  <c r="G172" i="7"/>
  <c r="G171" i="7"/>
  <c r="G180" i="7" s="1"/>
  <c r="G170" i="7"/>
  <c r="G167" i="7"/>
  <c r="G166" i="7"/>
  <c r="G162" i="7"/>
  <c r="G182" i="7"/>
  <c r="G181" i="7"/>
  <c r="G163" i="7"/>
  <c r="G161" i="7"/>
  <c r="G168" i="7" s="1"/>
  <c r="G153" i="7"/>
  <c r="G133" i="7"/>
  <c r="G126" i="7"/>
  <c r="G125" i="7"/>
  <c r="G130" i="7" s="1"/>
  <c r="G129" i="7"/>
  <c r="G128" i="7"/>
  <c r="G127" i="7"/>
  <c r="G124" i="7"/>
  <c r="G115" i="7"/>
  <c r="G114" i="7"/>
  <c r="G113" i="7"/>
  <c r="G152" i="7"/>
  <c r="G151" i="7"/>
  <c r="G154" i="7" s="1"/>
  <c r="G150" i="7"/>
  <c r="G136" i="7"/>
  <c r="G135" i="7"/>
  <c r="G139" i="7" s="1"/>
  <c r="G134" i="7"/>
  <c r="G132" i="7"/>
  <c r="G77" i="7"/>
  <c r="G76" i="7"/>
  <c r="G75" i="7"/>
  <c r="G74" i="7"/>
  <c r="G73" i="7"/>
  <c r="G72" i="7"/>
  <c r="G68" i="7"/>
  <c r="G67" i="7"/>
  <c r="G66" i="7"/>
  <c r="G65" i="7"/>
  <c r="G64" i="7"/>
  <c r="G111" i="7"/>
  <c r="G110" i="7"/>
  <c r="G109" i="7"/>
  <c r="G108" i="7"/>
  <c r="G107" i="7"/>
  <c r="G106" i="7"/>
  <c r="G105" i="7"/>
  <c r="G104" i="7"/>
  <c r="G103" i="7"/>
  <c r="G98" i="7"/>
  <c r="G99" i="7"/>
  <c r="G100" i="7"/>
  <c r="G101" i="7"/>
  <c r="G102" i="7"/>
  <c r="G97" i="7"/>
  <c r="G62" i="7"/>
  <c r="G96" i="7"/>
  <c r="G93" i="7"/>
  <c r="G95" i="7"/>
  <c r="G92" i="7"/>
  <c r="G90" i="7"/>
  <c r="G87" i="7"/>
  <c r="G89" i="7"/>
  <c r="G86" i="7"/>
  <c r="G94" i="7"/>
  <c r="G91" i="7"/>
  <c r="G85" i="7"/>
  <c r="G88" i="7"/>
  <c r="G84" i="7"/>
  <c r="G83" i="7"/>
  <c r="G117" i="7"/>
  <c r="G45" i="7"/>
  <c r="G51" i="7" s="1"/>
  <c r="G46" i="7"/>
  <c r="G47" i="7"/>
  <c r="G48" i="7"/>
  <c r="G49" i="7"/>
  <c r="G41" i="7"/>
  <c r="G40" i="7"/>
  <c r="G80" i="7"/>
  <c r="G50" i="7"/>
  <c r="G43" i="7"/>
  <c r="G39" i="7"/>
  <c r="G38" i="7"/>
  <c r="G42" i="7" s="1"/>
  <c r="G34" i="7"/>
  <c r="G33" i="7"/>
  <c r="G32" i="7"/>
  <c r="G31" i="7"/>
  <c r="G26" i="7"/>
  <c r="G82" i="7"/>
  <c r="G25" i="7"/>
  <c r="G24" i="7"/>
  <c r="G44" i="7"/>
  <c r="G37" i="7"/>
  <c r="G29" i="7"/>
  <c r="G195" i="7" l="1"/>
  <c r="G204" i="7" s="1"/>
  <c r="G157" i="7"/>
  <c r="G22" i="7"/>
  <c r="G13" i="7"/>
  <c r="G12" i="7"/>
  <c r="G11" i="7"/>
  <c r="G10" i="7"/>
  <c r="G16" i="7" l="1"/>
  <c r="G18" i="7" s="1"/>
  <c r="G206" i="7"/>
  <c r="C2" i="7"/>
  <c r="C1" i="7"/>
  <c r="A1" i="7"/>
  <c r="Y37" i="2"/>
  <c r="Y49" i="2"/>
  <c r="Y44" i="2"/>
  <c r="Z8" i="2"/>
  <c r="G207" i="7" l="1"/>
  <c r="G213" i="7" s="1"/>
</calcChain>
</file>

<file path=xl/sharedStrings.xml><?xml version="1.0" encoding="utf-8"?>
<sst xmlns="http://schemas.openxmlformats.org/spreadsheetml/2006/main" count="336" uniqueCount="198">
  <si>
    <t>Date</t>
  </si>
  <si>
    <t>Référence</t>
  </si>
  <si>
    <t>:</t>
  </si>
  <si>
    <t>Fiche d'Identification du document</t>
  </si>
  <si>
    <t>Art.</t>
  </si>
  <si>
    <t>Désignation</t>
  </si>
  <si>
    <t>U</t>
  </si>
  <si>
    <t>Quantité</t>
  </si>
  <si>
    <t>Prix Unitaire</t>
  </si>
  <si>
    <t>Montant HT 1</t>
  </si>
  <si>
    <t>Total Euros</t>
  </si>
  <si>
    <t>TVA 20 %</t>
  </si>
  <si>
    <t>DPGF</t>
  </si>
  <si>
    <t>GENERALITES</t>
  </si>
  <si>
    <t>Etudes d'éxécution</t>
  </si>
  <si>
    <t>ens</t>
  </si>
  <si>
    <t>DOE</t>
  </si>
  <si>
    <t>DIUO</t>
  </si>
  <si>
    <t>Installation de chantier</t>
  </si>
  <si>
    <t>Généralités</t>
  </si>
  <si>
    <t>u</t>
  </si>
  <si>
    <t>CNRS</t>
  </si>
  <si>
    <t>7 rue Guy Môquet</t>
  </si>
  <si>
    <t>94800 Villejuif</t>
  </si>
  <si>
    <t>Extension de capacité de l'IDRIS à ORSAY (91)</t>
  </si>
  <si>
    <t>LOT 02 - Electricité CFO - CFA</t>
  </si>
  <si>
    <t>Cellule protection transformateur</t>
  </si>
  <si>
    <t xml:space="preserve">Mise à la terre des cellules </t>
  </si>
  <si>
    <t>Liaison HTA cellule protection transformateur --&gt; Transformateur HTA-BT</t>
  </si>
  <si>
    <t>Transformateur 1250 kVA</t>
  </si>
  <si>
    <t>ml</t>
  </si>
  <si>
    <t>Raccordement</t>
  </si>
  <si>
    <t>Mise à la terre transformateur</t>
  </si>
  <si>
    <t>Montant HT 2</t>
  </si>
  <si>
    <t>TGBT 3</t>
  </si>
  <si>
    <t>TGBT 4</t>
  </si>
  <si>
    <t>Onduleur 3</t>
  </si>
  <si>
    <t>Onduleur 4</t>
  </si>
  <si>
    <t>Batterie 3</t>
  </si>
  <si>
    <t>Batterie 4</t>
  </si>
  <si>
    <t>Coffret batterie 3</t>
  </si>
  <si>
    <t>Coffret Batterie 4</t>
  </si>
  <si>
    <t>TGHQ 3</t>
  </si>
  <si>
    <t>TGHQ 4</t>
  </si>
  <si>
    <t>TD HQ 1</t>
  </si>
  <si>
    <t>TD HQ 2</t>
  </si>
  <si>
    <t>TD HQ 3</t>
  </si>
  <si>
    <t>TD HQ 4</t>
  </si>
  <si>
    <t>TD HQ 5</t>
  </si>
  <si>
    <t>TD HQ 6</t>
  </si>
  <si>
    <t>Sous total Tableau électrique IT (Local 275)</t>
  </si>
  <si>
    <t>Liaison BT entre Transformateur TR6 --&gt; TGBT INFO 3</t>
  </si>
  <si>
    <t>Liaison BT entre Transformateur TR7 --&gt; TGBT INFO 4</t>
  </si>
  <si>
    <t>Liaison BT entre TGBT INFO 3 --&gt; ASI 3</t>
  </si>
  <si>
    <t>Liaison BT entre TGBT INFO 4 --&gt; ASI 4</t>
  </si>
  <si>
    <t>Liaison BT entre ASI 3 --&gt; TGHQ 3</t>
  </si>
  <si>
    <t>Liaison BT entre ASI 4 --&gt; TGHQ 4</t>
  </si>
  <si>
    <t>Liaison BT entre TGBT INFO 3 --&gt; Coffret inverseur extraction</t>
  </si>
  <si>
    <t>Liaison BT entre TGBT INFO 4 --&gt; Coffret inverseur extraction</t>
  </si>
  <si>
    <t>Liaison BT entre TGBT INFO 3 --&gt; Coffret inverseur CTA</t>
  </si>
  <si>
    <t>Liaison BT entre TGBT INFO 4 --&gt; Coffret inverseur CTA</t>
  </si>
  <si>
    <t>Liaison TBT entre ASI 4 --&gt; coffret batterie AS4 (courant continu)</t>
  </si>
  <si>
    <t>Liaison TBT entre ASI 3 --&gt; coffret batterie AS3 (courant continu)</t>
  </si>
  <si>
    <t>Liaison TBT entre coffret batterie AS3 --&gt; Batterie (courant continu)</t>
  </si>
  <si>
    <t>Câble U1000R2V 3G1,5</t>
  </si>
  <si>
    <t>Câble U1000R2V 3G2,5</t>
  </si>
  <si>
    <t>Câble U1000R2V 5G1,5</t>
  </si>
  <si>
    <t xml:space="preserve">Supportage </t>
  </si>
  <si>
    <t>Liaison BT entre TGHQ3 --&gt; TDHQ 1</t>
  </si>
  <si>
    <t>Liaison BT entre TGHQ3 --&gt; TDHQ 2</t>
  </si>
  <si>
    <t>Liaison BT entre TGHQ3 --&gt; TDHQ 3</t>
  </si>
  <si>
    <t>Liaison BT entre TGHQ3 --&gt; TDHQ 4</t>
  </si>
  <si>
    <t>Liaison BT entre TGHQ3 --&gt; TDHQ 5</t>
  </si>
  <si>
    <t>Liaison BT entre TGHQ3 --&gt; TDHQ 6</t>
  </si>
  <si>
    <t>Liaison BT entre TGHQ4 --&gt; TDHQ 1</t>
  </si>
  <si>
    <t>Liaison BT entre TGHQ4 --&gt; TDHQ 2</t>
  </si>
  <si>
    <t>Liaison BT entre TGHQ4 --&gt; TDHQ 3</t>
  </si>
  <si>
    <t>Liaison BT entre TGHQ4 --&gt; TDHQ 4</t>
  </si>
  <si>
    <t>Liaison BT entre TGHQ4 --&gt; TDHQ 5</t>
  </si>
  <si>
    <t>Liaison BT entre TGHQ4 --&gt; TDHQ 6</t>
  </si>
  <si>
    <t>Chemin de câble CFO Dalle fil electrozinguée</t>
  </si>
  <si>
    <t>100x50</t>
  </si>
  <si>
    <t>200x50</t>
  </si>
  <si>
    <t>300x50</t>
  </si>
  <si>
    <t xml:space="preserve">400x50 </t>
  </si>
  <si>
    <t>500x50</t>
  </si>
  <si>
    <t>Supportage</t>
  </si>
  <si>
    <t>Chemin de câble CFO Dalle tôle galvanisé à chaud après perforation
(cheminement extérieur ou milieu humide)</t>
  </si>
  <si>
    <t>Câblage</t>
  </si>
  <si>
    <t>Sous total Câblage</t>
  </si>
  <si>
    <t>Sous total Supportage</t>
  </si>
  <si>
    <t>Prise de courant étanche IP44</t>
  </si>
  <si>
    <t>Interrupteur étanche lumineux</t>
  </si>
  <si>
    <t>Repérage</t>
  </si>
  <si>
    <t>Curage appareillage électrique</t>
  </si>
  <si>
    <t>Dépose locaux 194 et 275</t>
  </si>
  <si>
    <t>Appareil d'éclairage étanche</t>
  </si>
  <si>
    <t>Boite de dérivation</t>
  </si>
  <si>
    <t>Tube IRL</t>
  </si>
  <si>
    <t>Tube ICTA</t>
  </si>
  <si>
    <t>Filerie (inclus la fourniture, la pose et le raccordement)</t>
  </si>
  <si>
    <t>Mise à la terre</t>
  </si>
  <si>
    <t>Mise à la terre chemin de cable</t>
  </si>
  <si>
    <t>Liaisons équipotentielles</t>
  </si>
  <si>
    <t>Sous total Mise à la terre</t>
  </si>
  <si>
    <t>Borne de terre 10 arrivées local TGBT</t>
  </si>
  <si>
    <t>PM</t>
  </si>
  <si>
    <t>Adaptation TD de zone existant</t>
  </si>
  <si>
    <t>MONTANT TOTAL HT LOT 02</t>
  </si>
  <si>
    <t>MONTANT TOTAL TTC LOT 02</t>
  </si>
  <si>
    <t>Protection des réseau reconduit</t>
  </si>
  <si>
    <t>Travaux Courants Faibles</t>
  </si>
  <si>
    <t>Montant HT 3</t>
  </si>
  <si>
    <t>Gestion technique du batiment</t>
  </si>
  <si>
    <t>Détecteur optique</t>
  </si>
  <si>
    <t>Extension boucle de détection</t>
  </si>
  <si>
    <t>Paramétrage ECS/CMSI</t>
  </si>
  <si>
    <t>Mise en service et essai</t>
  </si>
  <si>
    <t>Protection incendie</t>
  </si>
  <si>
    <t>Détecteur incendie</t>
  </si>
  <si>
    <t>Afficheur "Entrée interdite"</t>
  </si>
  <si>
    <t>Afficheur "Evacuation immédiate"</t>
  </si>
  <si>
    <t>Déclencheur manuel</t>
  </si>
  <si>
    <t xml:space="preserve">Event de surpression </t>
  </si>
  <si>
    <t>Essais et mise en service</t>
  </si>
  <si>
    <t xml:space="preserve">Formation du personnel </t>
  </si>
  <si>
    <t>Module d'entrée sortie</t>
  </si>
  <si>
    <t xml:space="preserve">Automate communicant </t>
  </si>
  <si>
    <t xml:space="preserve">Câble Cat 6A </t>
  </si>
  <si>
    <t>Câble multipaire</t>
  </si>
  <si>
    <t>Module ECY de marque Distech Control</t>
  </si>
  <si>
    <t>Mise à jour des vue graphique</t>
  </si>
  <si>
    <t xml:space="preserve">Intégration </t>
  </si>
  <si>
    <t>Sous total Système de sécurité incendie</t>
  </si>
  <si>
    <t>Module déporté</t>
  </si>
  <si>
    <t>Extension boucle d'asservissement</t>
  </si>
  <si>
    <t>Asservissement</t>
  </si>
  <si>
    <t xml:space="preserve">Manutention </t>
  </si>
  <si>
    <t>Prorata</t>
  </si>
  <si>
    <t>Sous total Protection incendie</t>
  </si>
  <si>
    <t>Renvoi information dérangement au CMSI</t>
  </si>
  <si>
    <t>Réception</t>
  </si>
  <si>
    <t>Sous total Gestion technique du batiment</t>
  </si>
  <si>
    <t>Sous total Généralités</t>
  </si>
  <si>
    <t>Confinement batterie électrique par rideau à lamelles coulissants</t>
  </si>
  <si>
    <t>3.4</t>
  </si>
  <si>
    <t>Liaison entre les UPS et tableau d'alarme technique</t>
  </si>
  <si>
    <t>Synthèse défaut UPS pour renvoi sur alarme technique</t>
  </si>
  <si>
    <t>Mise en service et essai pour alarme technique</t>
  </si>
  <si>
    <t>3.5</t>
  </si>
  <si>
    <t>3.6</t>
  </si>
  <si>
    <t>3.7</t>
  </si>
  <si>
    <t>3.14</t>
  </si>
  <si>
    <t>3.13</t>
  </si>
  <si>
    <t>3.11</t>
  </si>
  <si>
    <t>3.10</t>
  </si>
  <si>
    <t>Sureté</t>
  </si>
  <si>
    <t>Lecteur de badhe</t>
  </si>
  <si>
    <t>UTL</t>
  </si>
  <si>
    <t>Equipement environnmenet de porte</t>
  </si>
  <si>
    <t xml:space="preserve">Intégration au système de sureté </t>
  </si>
  <si>
    <t>HL</t>
  </si>
  <si>
    <t>Sous total Sureté</t>
  </si>
  <si>
    <t>Description des installations électriques Courants Forts</t>
  </si>
  <si>
    <t>Alimentation haute tension</t>
  </si>
  <si>
    <t>Sous total Alimentation haute tension</t>
  </si>
  <si>
    <t>Local de transformation HT /BT</t>
  </si>
  <si>
    <t>Sous total Local de transformation HT /BT</t>
  </si>
  <si>
    <t>3.16</t>
  </si>
  <si>
    <t>Tableau électriques principaux</t>
  </si>
  <si>
    <t>Tableaux TDHQ en salle (local 275)</t>
  </si>
  <si>
    <t>3.8</t>
  </si>
  <si>
    <t>Coffret inverseur automatique</t>
  </si>
  <si>
    <t>Coffret inverseur automatique (batterielocal 194)</t>
  </si>
  <si>
    <t>Sous total Coffret inverseur automatique</t>
  </si>
  <si>
    <t>Coffret de servitudes DBT 7</t>
  </si>
  <si>
    <t>Sous total Coffret de servitudes DBT 7</t>
  </si>
  <si>
    <t>Ajout départ 2 x 10 A 300 mA)</t>
  </si>
  <si>
    <t xml:space="preserve">Ajout départ 2x 16 A 30 mA </t>
  </si>
  <si>
    <t>3.9</t>
  </si>
  <si>
    <t>3.12</t>
  </si>
  <si>
    <t>Protection Foudre</t>
  </si>
  <si>
    <t>Sous total Protection Foudre</t>
  </si>
  <si>
    <t>Protection foudre extérieur (paratonnerre)</t>
  </si>
  <si>
    <t>SO</t>
  </si>
  <si>
    <r>
      <t xml:space="preserve">Parafoudre tyoe 1 - </t>
    </r>
    <r>
      <rPr>
        <i/>
        <sz val="10"/>
        <rFont val="Arial"/>
        <family val="2"/>
      </rPr>
      <t>A prévoir dans TGBT</t>
    </r>
  </si>
  <si>
    <r>
      <t>Parafoudre tyoe 2 -</t>
    </r>
    <r>
      <rPr>
        <i/>
        <sz val="10"/>
        <rFont val="Arial"/>
        <family val="2"/>
      </rPr>
      <t xml:space="preserve"> A prévoir dans TGHQ et TDHQ</t>
    </r>
  </si>
  <si>
    <t>Servitudes</t>
  </si>
  <si>
    <t>Sous total Servitudes</t>
  </si>
  <si>
    <t>Appareil d'éclairage de sécurité</t>
  </si>
  <si>
    <t>BAPI</t>
  </si>
  <si>
    <t>3.15</t>
  </si>
  <si>
    <t>Onduleur 3 et 4</t>
  </si>
  <si>
    <t>Sous total Onduleur 3 et 4</t>
  </si>
  <si>
    <t>Sous total Tableau électriques principaux</t>
  </si>
  <si>
    <t>Sous total Dépose locaux 194 et 275</t>
  </si>
  <si>
    <t xml:space="preserve">Description des travaux de détection </t>
  </si>
  <si>
    <t xml:space="preserve">Remontée information compteur eau chaude et eau glacée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</si>
</sst>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5" formatCode="_-* #,##0.00\ [$€-1]_-;\-* #,##0.00\ [$€-1]_-;_-* &quot;-&quot;??\ [$€-1]_-"/>
  </numFmts>
  <fonts count="30" x14ac:knownFonts="1">
    <font>
      <sz val="12"/>
      <name val="Times New Roman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6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sz val="7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23"/>
      <name val="Arial Black"/>
      <family val="2"/>
    </font>
    <font>
      <sz val="12"/>
      <color indexed="23"/>
      <name val="Arial Black"/>
      <family val="2"/>
    </font>
    <font>
      <b/>
      <sz val="14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name val="Arial"/>
      <family val="2"/>
    </font>
    <font>
      <b/>
      <i/>
      <sz val="10"/>
      <name val="Arial"/>
      <family val="2"/>
    </font>
    <font>
      <sz val="9"/>
      <color indexed="9"/>
      <name val="Arial Black"/>
      <family val="2"/>
    </font>
    <font>
      <b/>
      <sz val="8"/>
      <name val="Arial"/>
      <family val="2"/>
    </font>
    <font>
      <sz val="16"/>
      <name val="Arial Black"/>
      <family val="2"/>
    </font>
    <font>
      <sz val="16"/>
      <name val="Arial Rounded MT Bold"/>
      <family val="2"/>
    </font>
    <font>
      <sz val="16"/>
      <name val="Times New Roman"/>
      <family val="1"/>
    </font>
    <font>
      <sz val="12"/>
      <name val="Arial"/>
      <family val="2"/>
    </font>
    <font>
      <sz val="14"/>
      <name val="Arial Black"/>
      <family val="2"/>
    </font>
    <font>
      <sz val="12"/>
      <name val="Times New Roman"/>
      <family val="1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0" fontId="17" fillId="0" borderId="0"/>
    <xf numFmtId="44" fontId="28" fillId="0" borderId="0" applyFont="0" applyFill="0" applyBorder="0" applyAlignment="0" applyProtection="0"/>
    <xf numFmtId="0" fontId="3" fillId="0" borderId="0"/>
    <xf numFmtId="0" fontId="1" fillId="0" borderId="0"/>
  </cellStyleXfs>
  <cellXfs count="14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3" fillId="0" borderId="0" xfId="0" applyFont="1" applyBorder="1"/>
    <xf numFmtId="0" fontId="5" fillId="0" borderId="1" xfId="0" applyFont="1" applyBorder="1" applyAlignment="1">
      <alignment vertical="top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6" fillId="0" borderId="8" xfId="0" applyFont="1" applyBorder="1" applyAlignment="1">
      <alignment vertical="top"/>
    </xf>
    <xf numFmtId="0" fontId="0" fillId="0" borderId="0" xfId="0" applyBorder="1" applyAlignment="1">
      <alignment vertical="top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0" fillId="0" borderId="0" xfId="0" applyFont="1" applyBorder="1" applyAlignment="1"/>
    <xf numFmtId="0" fontId="3" fillId="0" borderId="0" xfId="0" applyFont="1" applyBorder="1" applyAlignment="1">
      <alignment vertical="top"/>
    </xf>
    <xf numFmtId="0" fontId="15" fillId="0" borderId="0" xfId="0" applyFont="1" applyAlignment="1">
      <alignment horizontal="center" vertical="center" wrapText="1"/>
    </xf>
    <xf numFmtId="0" fontId="17" fillId="0" borderId="0" xfId="2"/>
    <xf numFmtId="49" fontId="18" fillId="0" borderId="0" xfId="2" applyNumberFormat="1" applyFont="1" applyBorder="1" applyAlignment="1">
      <alignment horizontal="center"/>
    </xf>
    <xf numFmtId="49" fontId="18" fillId="0" borderId="0" xfId="2" applyNumberFormat="1" applyFont="1" applyAlignment="1">
      <alignment horizontal="center"/>
    </xf>
    <xf numFmtId="0" fontId="14" fillId="0" borderId="0" xfId="2" applyFont="1" applyAlignment="1">
      <alignment horizontal="right"/>
    </xf>
    <xf numFmtId="49" fontId="3" fillId="0" borderId="10" xfId="2" applyNumberFormat="1" applyFont="1" applyBorder="1" applyAlignment="1">
      <alignment horizontal="center"/>
    </xf>
    <xf numFmtId="0" fontId="14" fillId="0" borderId="4" xfId="2" applyFont="1" applyBorder="1" applyAlignment="1">
      <alignment horizontal="right"/>
    </xf>
    <xf numFmtId="0" fontId="19" fillId="0" borderId="4" xfId="2" applyFont="1" applyBorder="1" applyAlignment="1">
      <alignment horizontal="right"/>
    </xf>
    <xf numFmtId="0" fontId="14" fillId="0" borderId="6" xfId="2" applyFont="1" applyBorder="1" applyAlignment="1">
      <alignment horizontal="right"/>
    </xf>
    <xf numFmtId="0" fontId="0" fillId="0" borderId="0" xfId="0" applyAlignment="1">
      <alignment vertical="top"/>
    </xf>
    <xf numFmtId="0" fontId="16" fillId="0" borderId="0" xfId="2" applyNumberFormat="1" applyFont="1" applyBorder="1" applyAlignment="1">
      <alignment horizontal="center" vertical="center"/>
    </xf>
    <xf numFmtId="0" fontId="16" fillId="0" borderId="0" xfId="2" applyNumberFormat="1" applyFont="1" applyBorder="1" applyAlignment="1">
      <alignment horizontal="right" vertical="center"/>
    </xf>
    <xf numFmtId="0" fontId="17" fillId="0" borderId="0" xfId="2" applyBorder="1"/>
    <xf numFmtId="0" fontId="0" fillId="0" borderId="0" xfId="0" applyFill="1" applyBorder="1" applyAlignment="1">
      <alignment vertical="top"/>
    </xf>
    <xf numFmtId="0" fontId="0" fillId="0" borderId="7" xfId="0" applyFill="1" applyBorder="1" applyAlignment="1">
      <alignment vertical="top"/>
    </xf>
    <xf numFmtId="0" fontId="25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0" fontId="25" fillId="0" borderId="2" xfId="0" applyFont="1" applyBorder="1" applyAlignment="1">
      <alignment vertical="center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3" fillId="0" borderId="7" xfId="0" applyFont="1" applyBorder="1"/>
    <xf numFmtId="0" fontId="14" fillId="0" borderId="2" xfId="2" applyFont="1" applyBorder="1" applyAlignment="1">
      <alignment horizontal="left"/>
    </xf>
    <xf numFmtId="49" fontId="14" fillId="0" borderId="0" xfId="2" applyNumberFormat="1" applyFont="1" applyBorder="1" applyAlignment="1">
      <alignment horizontal="left"/>
    </xf>
    <xf numFmtId="0" fontId="14" fillId="0" borderId="0" xfId="2" applyFont="1" applyBorder="1" applyAlignment="1">
      <alignment horizontal="left"/>
    </xf>
    <xf numFmtId="4" fontId="21" fillId="2" borderId="0" xfId="2" applyNumberFormat="1" applyFont="1" applyFill="1" applyBorder="1" applyAlignment="1">
      <alignment horizontal="center" vertical="center"/>
    </xf>
    <xf numFmtId="0" fontId="21" fillId="2" borderId="0" xfId="2" applyFont="1" applyFill="1" applyBorder="1" applyAlignment="1">
      <alignment horizontal="center" vertical="center"/>
    </xf>
    <xf numFmtId="49" fontId="21" fillId="2" borderId="0" xfId="2" applyNumberFormat="1" applyFont="1" applyFill="1" applyBorder="1" applyAlignment="1">
      <alignment horizontal="center" vertical="center"/>
    </xf>
    <xf numFmtId="0" fontId="14" fillId="0" borderId="0" xfId="2" applyFont="1" applyBorder="1" applyAlignment="1">
      <alignment horizontal="center" vertical="center"/>
    </xf>
    <xf numFmtId="0" fontId="14" fillId="0" borderId="0" xfId="2" applyFont="1" applyBorder="1" applyAlignment="1">
      <alignment horizontal="left" vertical="center"/>
    </xf>
    <xf numFmtId="0" fontId="14" fillId="0" borderId="7" xfId="2" applyFont="1" applyBorder="1" applyAlignment="1">
      <alignment horizontal="left" indent="1"/>
    </xf>
    <xf numFmtId="0" fontId="22" fillId="0" borderId="1" xfId="2" applyNumberFormat="1" applyFont="1" applyBorder="1" applyAlignment="1">
      <alignment vertical="center"/>
    </xf>
    <xf numFmtId="0" fontId="16" fillId="0" borderId="2" xfId="2" applyNumberFormat="1" applyFont="1" applyBorder="1" applyAlignment="1">
      <alignment horizontal="center" vertical="center"/>
    </xf>
    <xf numFmtId="0" fontId="17" fillId="0" borderId="3" xfId="2" applyFont="1" applyBorder="1" applyAlignment="1">
      <alignment horizontal="center"/>
    </xf>
    <xf numFmtId="0" fontId="22" fillId="0" borderId="6" xfId="2" applyNumberFormat="1" applyFont="1" applyBorder="1" applyAlignment="1">
      <alignment horizontal="left" vertical="center"/>
    </xf>
    <xf numFmtId="0" fontId="16" fillId="0" borderId="7" xfId="2" applyNumberFormat="1" applyFont="1" applyBorder="1" applyAlignment="1">
      <alignment horizontal="center" vertical="center"/>
    </xf>
    <xf numFmtId="0" fontId="16" fillId="0" borderId="8" xfId="2" applyNumberFormat="1" applyFont="1" applyBorder="1" applyAlignment="1">
      <alignment horizontal="center" vertical="center"/>
    </xf>
    <xf numFmtId="0" fontId="22" fillId="0" borderId="0" xfId="2" applyNumberFormat="1" applyFont="1" applyBorder="1" applyAlignment="1">
      <alignment horizontal="center" vertical="center" wrapText="1"/>
    </xf>
    <xf numFmtId="0" fontId="22" fillId="0" borderId="0" xfId="2" applyNumberFormat="1" applyFont="1" applyBorder="1" applyAlignment="1">
      <alignment horizontal="left" vertical="center"/>
    </xf>
    <xf numFmtId="4" fontId="18" fillId="0" borderId="0" xfId="2" applyNumberFormat="1" applyFont="1" applyAlignment="1">
      <alignment horizontal="center"/>
    </xf>
    <xf numFmtId="4" fontId="3" fillId="0" borderId="10" xfId="2" applyNumberFormat="1" applyFont="1" applyBorder="1" applyAlignment="1">
      <alignment horizontal="center"/>
    </xf>
    <xf numFmtId="165" fontId="3" fillId="0" borderId="10" xfId="1" applyFont="1" applyBorder="1" applyAlignment="1">
      <alignment horizontal="center"/>
    </xf>
    <xf numFmtId="49" fontId="19" fillId="0" borderId="5" xfId="0" applyNumberFormat="1" applyFont="1" applyBorder="1" applyAlignment="1">
      <alignment horizontal="left"/>
    </xf>
    <xf numFmtId="49" fontId="19" fillId="0" borderId="5" xfId="0" applyNumberFormat="1" applyFont="1" applyBorder="1" applyAlignment="1">
      <alignment horizontal="center"/>
    </xf>
    <xf numFmtId="0" fontId="17" fillId="0" borderId="0" xfId="2" applyAlignment="1">
      <alignment vertical="top"/>
    </xf>
    <xf numFmtId="0" fontId="3" fillId="0" borderId="4" xfId="2" applyFont="1" applyBorder="1" applyAlignment="1">
      <alignment horizontal="right" vertical="top" wrapText="1"/>
    </xf>
    <xf numFmtId="0" fontId="3" fillId="0" borderId="10" xfId="2" applyFont="1" applyBorder="1" applyAlignment="1">
      <alignment horizontal="center" vertical="top" wrapText="1"/>
    </xf>
    <xf numFmtId="165" fontId="3" fillId="0" borderId="10" xfId="1" applyFont="1" applyBorder="1" applyAlignment="1">
      <alignment horizontal="center" vertical="top" wrapText="1"/>
    </xf>
    <xf numFmtId="0" fontId="3" fillId="0" borderId="0" xfId="2" applyFont="1" applyBorder="1" applyAlignment="1">
      <alignment horizontal="left" vertical="top" wrapText="1"/>
    </xf>
    <xf numFmtId="0" fontId="0" fillId="0" borderId="11" xfId="0" applyBorder="1" applyAlignment="1">
      <alignment horizontal="center"/>
    </xf>
    <xf numFmtId="4" fontId="10" fillId="0" borderId="11" xfId="2" applyNumberFormat="1" applyFont="1" applyBorder="1" applyAlignment="1">
      <alignment horizontal="center"/>
    </xf>
    <xf numFmtId="4" fontId="3" fillId="0" borderId="11" xfId="2" applyNumberFormat="1" applyFont="1" applyBorder="1" applyAlignment="1">
      <alignment horizontal="center"/>
    </xf>
    <xf numFmtId="4" fontId="3" fillId="0" borderId="9" xfId="2" applyNumberFormat="1" applyFont="1" applyBorder="1" applyAlignment="1">
      <alignment horizontal="center"/>
    </xf>
    <xf numFmtId="4" fontId="14" fillId="0" borderId="12" xfId="2" applyNumberFormat="1" applyFont="1" applyBorder="1" applyAlignment="1">
      <alignment horizontal="center"/>
    </xf>
    <xf numFmtId="4" fontId="3" fillId="0" borderId="13" xfId="2" applyNumberFormat="1" applyFont="1" applyBorder="1" applyAlignment="1">
      <alignment horizontal="left"/>
    </xf>
    <xf numFmtId="4" fontId="3" fillId="0" borderId="14" xfId="2" applyNumberFormat="1" applyFont="1" applyBorder="1" applyAlignment="1">
      <alignment horizontal="center"/>
    </xf>
    <xf numFmtId="4" fontId="20" fillId="0" borderId="13" xfId="2" applyNumberFormat="1" applyFont="1" applyBorder="1" applyAlignment="1">
      <alignment horizontal="left"/>
    </xf>
    <xf numFmtId="49" fontId="3" fillId="0" borderId="0" xfId="4" applyNumberFormat="1" applyFont="1" applyBorder="1" applyAlignment="1">
      <alignment horizontal="left" vertical="center"/>
    </xf>
    <xf numFmtId="49" fontId="3" fillId="0" borderId="10" xfId="4" applyNumberFormat="1" applyFont="1" applyFill="1" applyBorder="1" applyAlignment="1">
      <alignment horizontal="center"/>
    </xf>
    <xf numFmtId="2" fontId="3" fillId="0" borderId="10" xfId="4" applyNumberFormat="1" applyFont="1" applyFill="1" applyBorder="1" applyAlignment="1">
      <alignment horizontal="center"/>
    </xf>
    <xf numFmtId="44" fontId="3" fillId="0" borderId="10" xfId="3" applyFont="1" applyFill="1" applyBorder="1" applyAlignment="1">
      <alignment horizontal="center"/>
    </xf>
    <xf numFmtId="49" fontId="3" fillId="0" borderId="5" xfId="4" applyNumberFormat="1" applyFont="1" applyBorder="1" applyAlignment="1">
      <alignment horizontal="left" vertical="center"/>
    </xf>
    <xf numFmtId="0" fontId="14" fillId="0" borderId="4" xfId="4" applyFont="1" applyFill="1" applyBorder="1" applyAlignment="1">
      <alignment horizontal="center" vertical="center"/>
    </xf>
    <xf numFmtId="49" fontId="3" fillId="0" borderId="0" xfId="4" applyNumberFormat="1" applyFont="1" applyFill="1" applyBorder="1" applyAlignment="1">
      <alignment horizontal="left"/>
    </xf>
    <xf numFmtId="49" fontId="19" fillId="0" borderId="0" xfId="4" applyNumberFormat="1" applyFont="1" applyFill="1" applyBorder="1" applyAlignment="1">
      <alignment horizontal="left"/>
    </xf>
    <xf numFmtId="0" fontId="16" fillId="0" borderId="2" xfId="2" applyNumberFormat="1" applyFont="1" applyFill="1" applyBorder="1" applyAlignment="1">
      <alignment horizontal="center" vertical="center"/>
    </xf>
    <xf numFmtId="0" fontId="16" fillId="0" borderId="7" xfId="2" applyNumberFormat="1" applyFont="1" applyFill="1" applyBorder="1" applyAlignment="1">
      <alignment horizontal="center" vertical="center"/>
    </xf>
    <xf numFmtId="0" fontId="16" fillId="0" borderId="0" xfId="2" applyNumberFormat="1" applyFont="1" applyFill="1" applyBorder="1" applyAlignment="1">
      <alignment horizontal="center" vertical="center"/>
    </xf>
    <xf numFmtId="49" fontId="18" fillId="0" borderId="0" xfId="2" applyNumberFormat="1" applyFont="1" applyFill="1" applyAlignment="1">
      <alignment horizontal="center"/>
    </xf>
    <xf numFmtId="49" fontId="3" fillId="0" borderId="10" xfId="2" applyNumberFormat="1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3" fillId="0" borderId="10" xfId="2" applyFont="1" applyFill="1" applyBorder="1" applyAlignment="1">
      <alignment horizontal="center" vertical="top" wrapText="1"/>
    </xf>
    <xf numFmtId="49" fontId="29" fillId="0" borderId="5" xfId="0" applyNumberFormat="1" applyFont="1" applyBorder="1" applyAlignment="1">
      <alignment horizontal="right"/>
    </xf>
    <xf numFmtId="49" fontId="14" fillId="0" borderId="10" xfId="4" applyNumberFormat="1" applyFont="1" applyFill="1" applyBorder="1" applyAlignment="1">
      <alignment horizontal="center"/>
    </xf>
    <xf numFmtId="2" fontId="14" fillId="0" borderId="10" xfId="4" applyNumberFormat="1" applyFont="1" applyFill="1" applyBorder="1" applyAlignment="1">
      <alignment horizontal="center"/>
    </xf>
    <xf numFmtId="44" fontId="14" fillId="0" borderId="10" xfId="3" applyFont="1" applyFill="1" applyBorder="1" applyAlignment="1">
      <alignment horizontal="center"/>
    </xf>
    <xf numFmtId="49" fontId="10" fillId="0" borderId="0" xfId="4" applyNumberFormat="1" applyFont="1" applyFill="1" applyBorder="1" applyAlignment="1">
      <alignment horizontal="left"/>
    </xf>
    <xf numFmtId="49" fontId="10" fillId="0" borderId="5" xfId="4" applyNumberFormat="1" applyFont="1" applyBorder="1" applyAlignment="1">
      <alignment horizontal="left" vertical="center"/>
    </xf>
    <xf numFmtId="49" fontId="10" fillId="0" borderId="5" xfId="4" applyNumberFormat="1" applyFont="1" applyBorder="1" applyAlignment="1">
      <alignment horizontal="left" vertical="center" wrapText="1"/>
    </xf>
    <xf numFmtId="49" fontId="3" fillId="0" borderId="5" xfId="4" applyNumberFormat="1" applyFont="1" applyFill="1" applyBorder="1" applyAlignment="1">
      <alignment horizontal="left" vertical="center"/>
    </xf>
    <xf numFmtId="49" fontId="29" fillId="0" borderId="0" xfId="0" applyNumberFormat="1" applyFont="1" applyBorder="1" applyAlignment="1">
      <alignment horizontal="right"/>
    </xf>
    <xf numFmtId="0" fontId="19" fillId="0" borderId="4" xfId="2" applyFont="1" applyFill="1" applyBorder="1" applyAlignment="1">
      <alignment horizontal="right"/>
    </xf>
    <xf numFmtId="4" fontId="3" fillId="0" borderId="16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3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0" fontId="27" fillId="0" borderId="0" xfId="0" applyFont="1" applyFill="1" applyAlignment="1"/>
    <xf numFmtId="0" fontId="26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4" fontId="20" fillId="0" borderId="16" xfId="2" applyNumberFormat="1" applyFont="1" applyBorder="1" applyAlignment="1">
      <alignment horizontal="right"/>
    </xf>
    <xf numFmtId="4" fontId="20" fillId="0" borderId="17" xfId="2" applyNumberFormat="1" applyFont="1" applyBorder="1" applyAlignment="1">
      <alignment horizontal="right"/>
    </xf>
    <xf numFmtId="0" fontId="22" fillId="0" borderId="1" xfId="2" applyNumberFormat="1" applyFont="1" applyBorder="1" applyAlignment="1">
      <alignment horizontal="center" vertical="center" wrapText="1"/>
    </xf>
    <xf numFmtId="0" fontId="22" fillId="0" borderId="3" xfId="2" applyNumberFormat="1" applyFont="1" applyBorder="1" applyAlignment="1">
      <alignment horizontal="center" vertical="center" wrapText="1"/>
    </xf>
    <xf numFmtId="0" fontId="22" fillId="0" borderId="6" xfId="2" applyNumberFormat="1" applyFont="1" applyBorder="1" applyAlignment="1">
      <alignment horizontal="center" vertical="center" wrapText="1"/>
    </xf>
    <xf numFmtId="0" fontId="22" fillId="0" borderId="8" xfId="2" applyNumberFormat="1" applyFont="1" applyBorder="1" applyAlignment="1">
      <alignment horizontal="center" vertical="center" wrapText="1"/>
    </xf>
    <xf numFmtId="4" fontId="20" fillId="0" borderId="18" xfId="2" applyNumberFormat="1" applyFont="1" applyBorder="1" applyAlignment="1">
      <alignment horizontal="right"/>
    </xf>
    <xf numFmtId="4" fontId="20" fillId="0" borderId="15" xfId="2" applyNumberFormat="1" applyFont="1" applyBorder="1" applyAlignment="1">
      <alignment horizontal="right"/>
    </xf>
    <xf numFmtId="4" fontId="20" fillId="0" borderId="19" xfId="2" applyNumberFormat="1" applyFont="1" applyBorder="1" applyAlignment="1">
      <alignment horizontal="right"/>
    </xf>
    <xf numFmtId="4" fontId="14" fillId="0" borderId="13" xfId="2" applyNumberFormat="1" applyFont="1" applyBorder="1" applyAlignment="1">
      <alignment horizontal="right"/>
    </xf>
    <xf numFmtId="4" fontId="14" fillId="0" borderId="16" xfId="2" applyNumberFormat="1" applyFont="1" applyBorder="1" applyAlignment="1">
      <alignment horizontal="right"/>
    </xf>
    <xf numFmtId="4" fontId="14" fillId="0" borderId="17" xfId="2" applyNumberFormat="1" applyFont="1" applyBorder="1" applyAlignment="1">
      <alignment horizontal="right"/>
    </xf>
    <xf numFmtId="4" fontId="3" fillId="0" borderId="16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  <xf numFmtId="4" fontId="3" fillId="0" borderId="20" xfId="2" applyNumberFormat="1" applyFont="1" applyBorder="1" applyAlignment="1">
      <alignment horizontal="center"/>
    </xf>
  </cellXfs>
  <cellStyles count="6">
    <cellStyle name="Euro" xfId="1" xr:uid="{00000000-0005-0000-0000-000000000000}"/>
    <cellStyle name="Monétaire" xfId="3" builtinId="4"/>
    <cellStyle name="Normal" xfId="0" builtinId="0"/>
    <cellStyle name="Normal 2 2" xfId="5" xr:uid="{00000000-0005-0000-0000-000003000000}"/>
    <cellStyle name="Normal_Modèle bordereau de prix" xfId="2" xr:uid="{00000000-0005-0000-0000-000004000000}"/>
    <cellStyle name="Normal_Modèle bordereau de prix 2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34</xdr:col>
      <xdr:colOff>19049</xdr:colOff>
      <xdr:row>7</xdr:row>
      <xdr:rowOff>63500</xdr:rowOff>
    </xdr:from>
    <xdr:to>
      <xdr:col>46</xdr:col>
      <xdr:colOff>117474</xdr:colOff>
      <xdr:row>21</xdr:row>
      <xdr:rowOff>45830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C71B7B7-8437-48C0-89FF-AE035CABF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29099" y="930275"/>
          <a:ext cx="1584325" cy="17158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706"/>
  <sheetViews>
    <sheetView tabSelected="1" view="pageLayout" topLeftCell="A70" zoomScaleNormal="100" workbookViewId="0">
      <selection activeCell="AT81" sqref="AT81"/>
    </sheetView>
  </sheetViews>
  <sheetFormatPr baseColWidth="10" defaultColWidth="11" defaultRowHeight="13.2" x14ac:dyDescent="0.25"/>
  <cols>
    <col min="1" max="1" width="1.59765625" style="3" customWidth="1"/>
    <col min="2" max="58" width="1.59765625" style="4" customWidth="1"/>
    <col min="59" max="73" width="1.59765625" style="1" customWidth="1"/>
    <col min="74" max="16384" width="11" style="1"/>
  </cols>
  <sheetData>
    <row r="1" spans="1:58" s="2" customFormat="1" ht="9.9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</row>
    <row r="2" spans="1:58" ht="9.9" customHeight="1" x14ac:dyDescent="0.25"/>
    <row r="3" spans="1:58" ht="9.9" customHeight="1" x14ac:dyDescent="0.25"/>
    <row r="4" spans="1:58" ht="9.9" customHeight="1" x14ac:dyDescent="0.25"/>
    <row r="5" spans="1:58" ht="9.9" customHeight="1" x14ac:dyDescent="0.25"/>
    <row r="6" spans="1:58" ht="9.9" customHeight="1" x14ac:dyDescent="0.25">
      <c r="E6" s="5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7"/>
      <c r="Y6" s="18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</row>
    <row r="7" spans="1:58" ht="9.9" customHeight="1" x14ac:dyDescent="0.3">
      <c r="E7" s="8"/>
      <c r="F7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10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</row>
    <row r="8" spans="1:58" ht="9.9" customHeight="1" x14ac:dyDescent="0.25">
      <c r="E8" s="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10"/>
      <c r="Y8" s="14"/>
      <c r="Z8" s="112" t="str">
        <f>réf_Client1</f>
        <v>CNRS</v>
      </c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4"/>
    </row>
    <row r="9" spans="1:58" ht="9.9" customHeight="1" x14ac:dyDescent="0.25"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10"/>
      <c r="Y9" s="14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4"/>
    </row>
    <row r="10" spans="1:58" ht="9.9" customHeight="1" x14ac:dyDescent="0.25">
      <c r="E10" s="8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10"/>
      <c r="Y10" s="14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4"/>
    </row>
    <row r="11" spans="1:58" ht="9.9" customHeight="1" x14ac:dyDescent="0.25">
      <c r="E11" s="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10"/>
      <c r="Y11" s="14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4"/>
    </row>
    <row r="12" spans="1:58" ht="9.9" customHeight="1" x14ac:dyDescent="0.25">
      <c r="E12" s="8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10"/>
      <c r="Y12" s="14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4"/>
    </row>
    <row r="13" spans="1:58" ht="9.9" customHeight="1" x14ac:dyDescent="0.25">
      <c r="E13" s="8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10"/>
      <c r="Y13" s="14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4"/>
    </row>
    <row r="14" spans="1:58" ht="9.9" customHeight="1" x14ac:dyDescent="0.25">
      <c r="E14" s="8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10"/>
      <c r="Y14" s="14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4"/>
    </row>
    <row r="15" spans="1:58" ht="9.9" customHeight="1" x14ac:dyDescent="0.25">
      <c r="E15" s="8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10"/>
      <c r="Y15" s="14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4"/>
    </row>
    <row r="16" spans="1:58" ht="9.9" customHeight="1" x14ac:dyDescent="0.25">
      <c r="E16" s="8"/>
      <c r="F16" s="107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"/>
      <c r="Y16" s="14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4"/>
    </row>
    <row r="17" spans="5:57" ht="9.9" customHeight="1" x14ac:dyDescent="0.25">
      <c r="E17" s="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"/>
      <c r="Y17" s="14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4"/>
    </row>
    <row r="18" spans="5:57" ht="9.9" customHeight="1" x14ac:dyDescent="0.25">
      <c r="E18" s="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"/>
      <c r="Y18" s="14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4"/>
    </row>
    <row r="19" spans="5:57" ht="9.9" customHeight="1" x14ac:dyDescent="0.25">
      <c r="E19" s="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"/>
      <c r="Y19" s="14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4"/>
    </row>
    <row r="20" spans="5:57" ht="9.9" customHeight="1" x14ac:dyDescent="0.25">
      <c r="E20" s="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"/>
      <c r="Y20" s="14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4"/>
    </row>
    <row r="21" spans="5:57" ht="9.9" customHeight="1" x14ac:dyDescent="0.25">
      <c r="E21" s="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"/>
      <c r="Y21" s="14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4"/>
    </row>
    <row r="22" spans="5:57" ht="9.9" customHeight="1" x14ac:dyDescent="0.25">
      <c r="E22" s="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"/>
      <c r="Y22" s="14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4"/>
    </row>
    <row r="23" spans="5:57" ht="9.9" customHeight="1" x14ac:dyDescent="0.25">
      <c r="E23" s="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"/>
      <c r="Y23" s="14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O23" s="112"/>
      <c r="AP23" s="112"/>
      <c r="AQ23" s="112"/>
      <c r="AR23" s="112"/>
      <c r="AS23" s="112"/>
      <c r="AT23" s="112"/>
      <c r="AU23" s="112"/>
      <c r="AV23" s="112"/>
      <c r="AW23" s="112"/>
      <c r="AX23" s="112"/>
      <c r="AY23" s="112"/>
      <c r="AZ23" s="112"/>
      <c r="BA23" s="112"/>
      <c r="BB23" s="112"/>
      <c r="BC23" s="112"/>
      <c r="BD23" s="112"/>
      <c r="BE23" s="14"/>
    </row>
    <row r="24" spans="5:57" ht="9.9" customHeight="1" x14ac:dyDescent="0.25">
      <c r="E24" s="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</row>
    <row r="25" spans="5:57" ht="9.9" customHeight="1" x14ac:dyDescent="0.25">
      <c r="E25" s="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</row>
    <row r="26" spans="5:57" ht="9.9" customHeight="1" x14ac:dyDescent="0.25">
      <c r="E26" s="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"/>
    </row>
    <row r="27" spans="5:57" ht="9.9" customHeight="1" x14ac:dyDescent="0.25">
      <c r="E27" s="8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10"/>
      <c r="Y27" s="18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</row>
    <row r="28" spans="5:57" ht="9.9" customHeight="1" x14ac:dyDescent="0.25">
      <c r="E28" s="8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10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</row>
    <row r="29" spans="5:57" ht="9.9" customHeight="1" x14ac:dyDescent="0.25">
      <c r="E29" s="8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10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</row>
    <row r="30" spans="5:57" ht="9.9" customHeight="1" x14ac:dyDescent="0.25">
      <c r="E30" s="8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10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</row>
    <row r="31" spans="5:57" ht="9.9" customHeight="1" x14ac:dyDescent="0.25">
      <c r="E31" s="8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0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</row>
    <row r="32" spans="5:57" ht="9.9" customHeight="1" x14ac:dyDescent="0.25">
      <c r="E32" s="8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10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</row>
    <row r="33" spans="5:57" ht="9.9" customHeight="1" x14ac:dyDescent="0.25">
      <c r="E33" s="8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10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</row>
    <row r="34" spans="5:57" ht="9.9" customHeight="1" x14ac:dyDescent="0.25">
      <c r="E34" s="8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10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</row>
    <row r="35" spans="5:57" ht="9.9" customHeight="1" x14ac:dyDescent="0.25">
      <c r="E35" s="8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10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</row>
    <row r="36" spans="5:57" ht="9.9" customHeight="1" x14ac:dyDescent="0.25">
      <c r="E36" s="8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10"/>
      <c r="Y36" s="34"/>
      <c r="Z36" s="34"/>
      <c r="AA36" s="34"/>
      <c r="AB36" s="34"/>
      <c r="AC36" s="34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4"/>
      <c r="BB36" s="34"/>
      <c r="BC36" s="34"/>
      <c r="BD36" s="34"/>
      <c r="BE36" s="34"/>
    </row>
    <row r="37" spans="5:57" ht="9.9" customHeight="1" x14ac:dyDescent="0.25">
      <c r="E37" s="8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10"/>
      <c r="Y37" s="113" t="str">
        <f>réf_Titre1</f>
        <v>Extension de capacité de l'IDRIS à ORSAY (91)</v>
      </c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</row>
    <row r="38" spans="5:57" ht="9.9" customHeight="1" x14ac:dyDescent="0.25">
      <c r="E38" s="8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10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3"/>
      <c r="BC38" s="113"/>
      <c r="BD38" s="113"/>
      <c r="BE38" s="113"/>
    </row>
    <row r="39" spans="5:57" ht="9.9" customHeight="1" x14ac:dyDescent="0.25">
      <c r="E39" s="8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10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3"/>
      <c r="AJ39" s="113"/>
      <c r="AK39" s="113"/>
      <c r="AL39" s="113"/>
      <c r="AM39" s="113"/>
      <c r="AN39" s="113"/>
      <c r="AO39" s="113"/>
      <c r="AP39" s="113"/>
      <c r="AQ39" s="113"/>
      <c r="AR39" s="113"/>
      <c r="AS39" s="113"/>
      <c r="AT39" s="113"/>
      <c r="AU39" s="113"/>
      <c r="AV39" s="113"/>
      <c r="AW39" s="113"/>
      <c r="AX39" s="113"/>
      <c r="AY39" s="113"/>
      <c r="AZ39" s="113"/>
      <c r="BA39" s="113"/>
      <c r="BB39" s="113"/>
      <c r="BC39" s="113"/>
      <c r="BD39" s="113"/>
      <c r="BE39" s="113"/>
    </row>
    <row r="40" spans="5:57" ht="9.9" customHeight="1" x14ac:dyDescent="0.25">
      <c r="E40" s="8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10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</row>
    <row r="41" spans="5:57" ht="9.9" customHeight="1" x14ac:dyDescent="0.25">
      <c r="E41" s="8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10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</row>
    <row r="42" spans="5:57" ht="9.9" customHeight="1" x14ac:dyDescent="0.25">
      <c r="E42" s="8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10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113"/>
      <c r="AX42" s="113"/>
      <c r="AY42" s="113"/>
      <c r="AZ42" s="113"/>
      <c r="BA42" s="113"/>
      <c r="BB42" s="113"/>
      <c r="BC42" s="113"/>
      <c r="BD42" s="113"/>
      <c r="BE42" s="113"/>
    </row>
    <row r="43" spans="5:57" ht="9.9" customHeight="1" x14ac:dyDescent="0.25">
      <c r="E43" s="8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10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3"/>
      <c r="BB43" s="113"/>
      <c r="BC43" s="113"/>
      <c r="BD43" s="113"/>
      <c r="BE43" s="113"/>
    </row>
    <row r="44" spans="5:57" ht="9.9" customHeight="1" x14ac:dyDescent="0.25">
      <c r="E44" s="8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10"/>
      <c r="Y44" s="114" t="str">
        <f>réf_Titre2</f>
        <v>DPGF</v>
      </c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114"/>
      <c r="BB44" s="114"/>
      <c r="BC44" s="114"/>
      <c r="BD44" s="114"/>
      <c r="BE44" s="114"/>
    </row>
    <row r="45" spans="5:57" ht="9.9" customHeight="1" x14ac:dyDescent="0.25">
      <c r="E45" s="8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10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4"/>
      <c r="AZ45" s="114"/>
      <c r="BA45" s="114"/>
      <c r="BB45" s="114"/>
      <c r="BC45" s="114"/>
      <c r="BD45" s="114"/>
      <c r="BE45" s="114"/>
    </row>
    <row r="46" spans="5:57" ht="9.9" customHeight="1" x14ac:dyDescent="0.25">
      <c r="E46" s="8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10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  <c r="BA46" s="114"/>
      <c r="BB46" s="114"/>
      <c r="BC46" s="114"/>
      <c r="BD46" s="114"/>
      <c r="BE46" s="114"/>
    </row>
    <row r="47" spans="5:57" ht="9.9" customHeight="1" x14ac:dyDescent="0.25">
      <c r="E47" s="8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10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  <c r="BA47" s="114"/>
      <c r="BB47" s="114"/>
      <c r="BC47" s="114"/>
      <c r="BD47" s="114"/>
      <c r="BE47" s="114"/>
    </row>
    <row r="48" spans="5:57" ht="9.9" customHeight="1" x14ac:dyDescent="0.25">
      <c r="E48" s="8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10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/>
      <c r="AM48" s="114"/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</row>
    <row r="49" spans="5:57" ht="9.9" customHeight="1" x14ac:dyDescent="0.25">
      <c r="E49" s="8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10"/>
      <c r="Y49" s="114" t="str">
        <f>réf_Titre3</f>
        <v>LOT 02 - Electricité CFO - CFA</v>
      </c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/>
      <c r="AM49" s="114"/>
      <c r="AN49" s="114"/>
      <c r="AO49" s="114"/>
      <c r="AP49" s="114"/>
      <c r="AQ49" s="114"/>
      <c r="AR49" s="114"/>
      <c r="AS49" s="114"/>
      <c r="AT49" s="114"/>
      <c r="AU49" s="114"/>
      <c r="AV49" s="114"/>
      <c r="AW49" s="114"/>
      <c r="AX49" s="114"/>
      <c r="AY49" s="114"/>
      <c r="AZ49" s="114"/>
      <c r="BA49" s="114"/>
      <c r="BB49" s="114"/>
      <c r="BC49" s="114"/>
      <c r="BD49" s="114"/>
      <c r="BE49" s="114"/>
    </row>
    <row r="50" spans="5:57" ht="9.9" customHeight="1" x14ac:dyDescent="0.25">
      <c r="E50" s="8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10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  <c r="AN50" s="114"/>
      <c r="AO50" s="114"/>
      <c r="AP50" s="114"/>
      <c r="AQ50" s="114"/>
      <c r="AR50" s="114"/>
      <c r="AS50" s="114"/>
      <c r="AT50" s="114"/>
      <c r="AU50" s="114"/>
      <c r="AV50" s="114"/>
      <c r="AW50" s="114"/>
      <c r="AX50" s="114"/>
      <c r="AY50" s="114"/>
      <c r="AZ50" s="114"/>
      <c r="BA50" s="114"/>
      <c r="BB50" s="114"/>
      <c r="BC50" s="114"/>
      <c r="BD50" s="114"/>
      <c r="BE50" s="114"/>
    </row>
    <row r="51" spans="5:57" ht="9.9" customHeight="1" x14ac:dyDescent="0.25">
      <c r="E51" s="8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10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/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</row>
    <row r="52" spans="5:57" ht="9.9" customHeight="1" x14ac:dyDescent="0.25">
      <c r="E52" s="8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10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</row>
    <row r="53" spans="5:57" ht="9.9" customHeight="1" x14ac:dyDescent="0.25">
      <c r="E53" s="8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10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AX53" s="114"/>
      <c r="AY53" s="114"/>
      <c r="AZ53" s="114"/>
      <c r="BA53" s="114"/>
      <c r="BB53" s="114"/>
      <c r="BC53" s="114"/>
      <c r="BD53" s="114"/>
      <c r="BE53" s="114"/>
    </row>
    <row r="54" spans="5:57" ht="9.9" customHeight="1" x14ac:dyDescent="0.25">
      <c r="E54" s="8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10"/>
      <c r="Y54" s="35"/>
      <c r="Z54" s="35"/>
      <c r="AA54" s="35"/>
      <c r="AB54" s="35"/>
      <c r="AC54" s="35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5"/>
      <c r="BB54" s="35"/>
      <c r="BC54" s="35"/>
      <c r="BD54" s="35"/>
      <c r="BE54" s="35"/>
    </row>
    <row r="55" spans="5:57" ht="9.9" customHeight="1" x14ac:dyDescent="0.25">
      <c r="E55" s="8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10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</row>
    <row r="56" spans="5:57" ht="9.9" customHeight="1" x14ac:dyDescent="0.25">
      <c r="E56" s="8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10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5:57" ht="9.9" customHeight="1" x14ac:dyDescent="0.25">
      <c r="E57" s="8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10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5:57" ht="9.9" customHeight="1" x14ac:dyDescent="0.25">
      <c r="E58" s="8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10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5:57" ht="9.9" customHeight="1" x14ac:dyDescent="0.25">
      <c r="E59" s="8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10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5:57" ht="9.9" customHeight="1" x14ac:dyDescent="0.25">
      <c r="E60" s="8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10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</row>
    <row r="61" spans="5:57" ht="9.9" customHeight="1" x14ac:dyDescent="0.25">
      <c r="E61" s="8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10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</row>
    <row r="62" spans="5:57" ht="9.9" customHeight="1" x14ac:dyDescent="0.25">
      <c r="E62" s="8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10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</row>
    <row r="63" spans="5:57" ht="9.9" customHeight="1" x14ac:dyDescent="0.25">
      <c r="E63" s="8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10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</row>
    <row r="64" spans="5:57" ht="9.9" customHeight="1" x14ac:dyDescent="0.25">
      <c r="E64" s="8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10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</row>
    <row r="65" spans="5:57" ht="9.9" customHeight="1" x14ac:dyDescent="0.25">
      <c r="E65" s="8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10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</row>
    <row r="66" spans="5:57" ht="9.75" customHeight="1" x14ac:dyDescent="0.25">
      <c r="E66" s="8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10"/>
    </row>
    <row r="67" spans="5:57" ht="9.9" customHeight="1" x14ac:dyDescent="0.25">
      <c r="E67" s="8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10"/>
    </row>
    <row r="68" spans="5:57" ht="9.75" customHeight="1" x14ac:dyDescent="0.25">
      <c r="E68" s="8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10"/>
    </row>
    <row r="69" spans="5:57" ht="9.9" customHeight="1" x14ac:dyDescent="0.25">
      <c r="E69" s="8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10"/>
    </row>
    <row r="70" spans="5:57" ht="9.75" customHeight="1" x14ac:dyDescent="0.25">
      <c r="E70" s="8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10"/>
    </row>
    <row r="71" spans="5:57" ht="9.9" customHeight="1" x14ac:dyDescent="0.25">
      <c r="E71" s="8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10"/>
    </row>
    <row r="72" spans="5:57" ht="9.75" customHeight="1" x14ac:dyDescent="0.25">
      <c r="E72" s="8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10"/>
    </row>
    <row r="73" spans="5:57" ht="9.9" customHeight="1" x14ac:dyDescent="0.25">
      <c r="E73" s="8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10"/>
    </row>
    <row r="74" spans="5:57" ht="9.75" customHeight="1" x14ac:dyDescent="0.25">
      <c r="E74" s="8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10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</row>
    <row r="75" spans="5:57" ht="9.9" customHeight="1" x14ac:dyDescent="0.25">
      <c r="E75" s="8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10"/>
      <c r="AE75" s="17"/>
      <c r="AF75" s="17"/>
      <c r="AG75" s="17"/>
      <c r="AH75" s="17"/>
      <c r="AI75" s="17"/>
      <c r="AJ75" s="109" t="s">
        <v>0</v>
      </c>
      <c r="AK75" s="109"/>
      <c r="AL75" s="109"/>
      <c r="AM75" s="109"/>
      <c r="AN75" s="109"/>
      <c r="AO75" s="109"/>
      <c r="AP75" s="111" t="s">
        <v>2</v>
      </c>
      <c r="AQ75" s="115"/>
      <c r="AR75" s="116"/>
      <c r="AS75" s="116"/>
      <c r="AT75" s="116"/>
      <c r="AU75" s="116"/>
      <c r="AV75" s="116"/>
      <c r="AW75" s="116"/>
      <c r="AX75" s="116"/>
      <c r="AY75" s="116"/>
      <c r="AZ75" s="116"/>
      <c r="BA75" s="116"/>
      <c r="BB75" s="17"/>
    </row>
    <row r="76" spans="5:57" ht="9.75" customHeight="1" x14ac:dyDescent="0.25">
      <c r="E76" s="8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10"/>
      <c r="AE76" s="17"/>
      <c r="AF76" s="17"/>
      <c r="AG76" s="17"/>
      <c r="AH76" s="17"/>
      <c r="AI76" s="17"/>
      <c r="AJ76" s="109"/>
      <c r="AK76" s="109"/>
      <c r="AL76" s="109"/>
      <c r="AM76" s="109"/>
      <c r="AN76" s="109"/>
      <c r="AO76" s="109"/>
      <c r="AP76" s="111"/>
      <c r="AQ76" s="116"/>
      <c r="AR76" s="116"/>
      <c r="AS76" s="116"/>
      <c r="AT76" s="116"/>
      <c r="AU76" s="116"/>
      <c r="AV76" s="116"/>
      <c r="AW76" s="116"/>
      <c r="AX76" s="116"/>
      <c r="AY76" s="116"/>
      <c r="AZ76" s="116"/>
      <c r="BA76" s="116"/>
      <c r="BB76" s="17"/>
    </row>
    <row r="77" spans="5:57" ht="9.9" customHeight="1" x14ac:dyDescent="0.25">
      <c r="E77" s="8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10"/>
      <c r="AE77" s="17"/>
      <c r="AF77" s="17"/>
      <c r="AG77" s="17"/>
      <c r="AH77" s="17"/>
      <c r="AI77" s="17"/>
      <c r="AJ77" s="109" t="s">
        <v>1</v>
      </c>
      <c r="AK77" s="109"/>
      <c r="AL77" s="109"/>
      <c r="AM77" s="109"/>
      <c r="AN77" s="109"/>
      <c r="AO77" s="110"/>
      <c r="AP77" s="111" t="s">
        <v>2</v>
      </c>
      <c r="AQ77" s="116"/>
      <c r="AR77" s="116"/>
      <c r="AS77" s="116"/>
      <c r="AT77" s="116"/>
      <c r="AU77" s="116"/>
      <c r="AV77" s="116"/>
      <c r="AW77" s="116"/>
      <c r="AX77" s="116"/>
      <c r="AY77" s="116"/>
      <c r="AZ77" s="116"/>
      <c r="BA77" s="116"/>
      <c r="BB77" s="17"/>
    </row>
    <row r="78" spans="5:57" ht="9.75" customHeight="1" x14ac:dyDescent="0.25">
      <c r="E78" s="8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10"/>
      <c r="AE78" s="17"/>
      <c r="AF78" s="17"/>
      <c r="AG78" s="17"/>
      <c r="AH78" s="17"/>
      <c r="AI78" s="17"/>
      <c r="AJ78" s="109"/>
      <c r="AK78" s="109"/>
      <c r="AL78" s="109"/>
      <c r="AM78" s="109"/>
      <c r="AN78" s="109"/>
      <c r="AO78" s="110"/>
      <c r="AP78" s="111"/>
      <c r="AQ78" s="116"/>
      <c r="AR78" s="116"/>
      <c r="AS78" s="116"/>
      <c r="AT78" s="116"/>
      <c r="AU78" s="116"/>
      <c r="AV78" s="116"/>
      <c r="AW78" s="116"/>
      <c r="AX78" s="116"/>
      <c r="AY78" s="116"/>
      <c r="AZ78" s="116"/>
      <c r="BA78" s="116"/>
      <c r="BB78" s="17"/>
    </row>
    <row r="79" spans="5:57" ht="9.9" customHeight="1" x14ac:dyDescent="0.25">
      <c r="E79" s="8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10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</row>
    <row r="80" spans="5:57" ht="9.75" customHeight="1" x14ac:dyDescent="0.25">
      <c r="E80" s="11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3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</row>
    <row r="81" ht="9.9" customHeight="1" x14ac:dyDescent="0.25"/>
    <row r="82" ht="9.75" customHeight="1" x14ac:dyDescent="0.25"/>
    <row r="83" ht="9.9" customHeight="1" x14ac:dyDescent="0.25"/>
    <row r="84" ht="9.75" customHeight="1" x14ac:dyDescent="0.25"/>
    <row r="85" ht="9.9" customHeight="1" x14ac:dyDescent="0.25"/>
    <row r="86" ht="9.9" customHeight="1" x14ac:dyDescent="0.25"/>
    <row r="87" ht="9.9" customHeight="1" x14ac:dyDescent="0.25"/>
    <row r="88" ht="9.9" customHeight="1" x14ac:dyDescent="0.25"/>
    <row r="89" ht="9.9" customHeight="1" x14ac:dyDescent="0.25"/>
    <row r="90" ht="9.9" customHeight="1" x14ac:dyDescent="0.25"/>
    <row r="91" ht="9.9" customHeight="1" x14ac:dyDescent="0.25"/>
    <row r="92" ht="9.9" customHeight="1" x14ac:dyDescent="0.25"/>
    <row r="93" ht="9.9" customHeight="1" x14ac:dyDescent="0.25"/>
    <row r="94" ht="9.9" customHeight="1" x14ac:dyDescent="0.25"/>
    <row r="95" ht="9.9" customHeight="1" x14ac:dyDescent="0.25"/>
    <row r="96" ht="9.9" customHeight="1" x14ac:dyDescent="0.25"/>
    <row r="97" ht="9.9" customHeight="1" x14ac:dyDescent="0.25"/>
    <row r="98" ht="9.9" customHeight="1" x14ac:dyDescent="0.25"/>
    <row r="99" ht="9.9" customHeight="1" x14ac:dyDescent="0.25"/>
    <row r="706" ht="12.75" customHeight="1" x14ac:dyDescent="0.25"/>
  </sheetData>
  <mergeCells count="11">
    <mergeCell ref="F16:V26"/>
    <mergeCell ref="AJ75:AO76"/>
    <mergeCell ref="AJ77:AO78"/>
    <mergeCell ref="AP75:AP76"/>
    <mergeCell ref="Z8:BD25"/>
    <mergeCell ref="Y37:BE43"/>
    <mergeCell ref="Y44:BE48"/>
    <mergeCell ref="Y49:BE53"/>
    <mergeCell ref="AP77:AP78"/>
    <mergeCell ref="AQ75:BA76"/>
    <mergeCell ref="AQ77:BA78"/>
  </mergeCells>
  <phoneticPr fontId="0" type="noConversion"/>
  <pageMargins left="0" right="0" top="0" bottom="0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E656"/>
  <sheetViews>
    <sheetView view="pageLayout" zoomScaleNormal="100" workbookViewId="0">
      <selection activeCell="N29" sqref="M29:N29"/>
    </sheetView>
  </sheetViews>
  <sheetFormatPr baseColWidth="10" defaultColWidth="11" defaultRowHeight="13.2" x14ac:dyDescent="0.25"/>
  <cols>
    <col min="1" max="1" width="1.59765625" style="3" customWidth="1"/>
    <col min="2" max="57" width="1.59765625" style="4" customWidth="1"/>
    <col min="58" max="72" width="1.59765625" style="1" customWidth="1"/>
    <col min="73" max="16384" width="11" style="1"/>
  </cols>
  <sheetData>
    <row r="1" spans="1:57" s="2" customFormat="1" ht="9.9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spans="1:57" ht="9.9" customHeight="1" x14ac:dyDescent="0.25"/>
    <row r="3" spans="1:57" ht="9.9" customHeight="1" x14ac:dyDescent="0.25"/>
    <row r="4" spans="1:57" ht="9.9" customHeight="1" x14ac:dyDescent="0.25"/>
    <row r="5" spans="1:57" ht="9.9" customHeight="1" x14ac:dyDescent="0.25"/>
    <row r="6" spans="1:57" ht="9.9" customHeight="1" x14ac:dyDescent="0.25">
      <c r="D6" s="5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7"/>
      <c r="X6" s="121" t="s">
        <v>3</v>
      </c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</row>
    <row r="7" spans="1:57" ht="9.9" customHeight="1" x14ac:dyDescent="0.3">
      <c r="D7" s="8"/>
      <c r="E7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10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</row>
    <row r="8" spans="1:57" ht="9.9" customHeight="1" x14ac:dyDescent="0.25"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0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</row>
    <row r="9" spans="1:57" ht="9.9" customHeight="1" x14ac:dyDescent="0.25">
      <c r="D9" s="8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10"/>
      <c r="X9" s="123" t="s">
        <v>21</v>
      </c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</row>
    <row r="10" spans="1:57" ht="9.9" customHeight="1" x14ac:dyDescent="0.25">
      <c r="D10" s="8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10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</row>
    <row r="11" spans="1:57" ht="9.9" customHeight="1" x14ac:dyDescent="0.25">
      <c r="D11" s="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0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</row>
    <row r="12" spans="1:57" ht="9.9" customHeight="1" x14ac:dyDescent="0.25">
      <c r="D12" s="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0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</row>
    <row r="13" spans="1:57" ht="15" x14ac:dyDescent="0.25">
      <c r="D13" s="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0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</row>
    <row r="14" spans="1:57" ht="9.9" customHeight="1" x14ac:dyDescent="0.25">
      <c r="D14" s="8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0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</row>
    <row r="15" spans="1:57" ht="9.9" customHeight="1" x14ac:dyDescent="0.25">
      <c r="D15" s="8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0"/>
      <c r="X15" s="125" t="s">
        <v>22</v>
      </c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</row>
    <row r="16" spans="1:57" ht="9.9" customHeight="1" x14ac:dyDescent="0.25">
      <c r="D16" s="8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0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</row>
    <row r="17" spans="4:56" ht="9.9" customHeight="1" x14ac:dyDescent="0.25">
      <c r="D17" s="8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0"/>
      <c r="X17" s="125" t="s">
        <v>23</v>
      </c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</row>
    <row r="18" spans="4:56" ht="9.9" customHeight="1" x14ac:dyDescent="0.25">
      <c r="D18" s="8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0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</row>
    <row r="19" spans="4:56" ht="9.9" customHeight="1" x14ac:dyDescent="0.25">
      <c r="D19" s="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10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</row>
    <row r="20" spans="4:56" ht="9.9" customHeight="1" x14ac:dyDescent="0.25">
      <c r="D20" s="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10"/>
      <c r="Y20" s="36"/>
      <c r="Z20" s="36"/>
      <c r="AA20" s="36"/>
      <c r="AB20" s="36"/>
      <c r="AC20" s="36"/>
      <c r="AD20" s="36"/>
      <c r="AE20" s="36"/>
      <c r="AF20" s="36"/>
      <c r="AG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</row>
    <row r="21" spans="4:56" ht="9.9" customHeight="1" x14ac:dyDescent="0.25">
      <c r="D21" s="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10"/>
      <c r="X21" s="40"/>
      <c r="Y21" s="40"/>
      <c r="Z21" s="40"/>
      <c r="AA21" s="40"/>
      <c r="AB21" s="40"/>
      <c r="AC21" s="40"/>
      <c r="AD21" s="40"/>
      <c r="AE21" s="41"/>
      <c r="AF21" s="41"/>
      <c r="AG21" s="41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41"/>
      <c r="AU21" s="41"/>
      <c r="AV21" s="41"/>
      <c r="AW21" s="41"/>
      <c r="AX21" s="40"/>
      <c r="AY21" s="40"/>
      <c r="AZ21" s="40"/>
      <c r="BA21" s="40"/>
      <c r="BB21" s="40"/>
      <c r="BC21" s="40"/>
      <c r="BD21" s="40"/>
    </row>
    <row r="22" spans="4:56" ht="9.9" customHeight="1" x14ac:dyDescent="0.25">
      <c r="D22" s="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10"/>
      <c r="X22" s="126" t="s">
        <v>24</v>
      </c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6"/>
      <c r="AK22" s="126"/>
      <c r="AL22" s="126"/>
      <c r="AM22" s="126"/>
      <c r="AN22" s="126"/>
      <c r="AO22" s="126"/>
      <c r="AP22" s="126"/>
      <c r="AQ22" s="126"/>
      <c r="AR22" s="126"/>
      <c r="AS22" s="126"/>
      <c r="AT22" s="126"/>
      <c r="AU22" s="126"/>
      <c r="AV22" s="126"/>
      <c r="AW22" s="126"/>
      <c r="AX22" s="126"/>
      <c r="AY22" s="126"/>
      <c r="AZ22" s="126"/>
      <c r="BA22" s="126"/>
      <c r="BB22" s="126"/>
      <c r="BC22" s="126"/>
      <c r="BD22" s="126"/>
    </row>
    <row r="23" spans="4:56" ht="9.9" customHeight="1" x14ac:dyDescent="0.25">
      <c r="D23" s="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10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6"/>
      <c r="AK23" s="126"/>
      <c r="AL23" s="126"/>
      <c r="AM23" s="126"/>
      <c r="AN23" s="126"/>
      <c r="AO23" s="126"/>
      <c r="AP23" s="126"/>
      <c r="AQ23" s="126"/>
      <c r="AR23" s="126"/>
      <c r="AS23" s="126"/>
      <c r="AT23" s="126"/>
      <c r="AU23" s="126"/>
      <c r="AV23" s="126"/>
      <c r="AW23" s="126"/>
      <c r="AX23" s="126"/>
      <c r="AY23" s="126"/>
      <c r="AZ23" s="126"/>
      <c r="BA23" s="126"/>
      <c r="BB23" s="126"/>
      <c r="BC23" s="126"/>
      <c r="BD23" s="126"/>
    </row>
    <row r="24" spans="4:56" ht="9.9" customHeight="1" x14ac:dyDescent="0.25">
      <c r="D24" s="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10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  <c r="AY24" s="126"/>
      <c r="AZ24" s="126"/>
      <c r="BA24" s="126"/>
      <c r="BB24" s="126"/>
      <c r="BC24" s="126"/>
      <c r="BD24" s="126"/>
    </row>
    <row r="25" spans="4:56" ht="9.9" customHeight="1" x14ac:dyDescent="0.25">
      <c r="D25" s="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10"/>
      <c r="X25" s="126"/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6"/>
      <c r="AJ25" s="126"/>
      <c r="AK25" s="126"/>
      <c r="AL25" s="126"/>
      <c r="AM25" s="126"/>
      <c r="AN25" s="126"/>
      <c r="AO25" s="126"/>
      <c r="AP25" s="126"/>
      <c r="AQ25" s="126"/>
      <c r="AR25" s="126"/>
      <c r="AS25" s="126"/>
      <c r="AT25" s="126"/>
      <c r="AU25" s="126"/>
      <c r="AV25" s="126"/>
      <c r="AW25" s="126"/>
      <c r="AX25" s="126"/>
      <c r="AY25" s="126"/>
      <c r="AZ25" s="126"/>
      <c r="BA25" s="126"/>
      <c r="BB25" s="126"/>
      <c r="BC25" s="126"/>
      <c r="BD25" s="126"/>
    </row>
    <row r="26" spans="4:56" ht="9.9" customHeight="1" x14ac:dyDescent="0.25">
      <c r="D26" s="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10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126"/>
      <c r="AN26" s="126"/>
      <c r="AO26" s="126"/>
      <c r="AP26" s="126"/>
      <c r="AQ26" s="126"/>
      <c r="AR26" s="126"/>
      <c r="AS26" s="126"/>
      <c r="AT26" s="126"/>
      <c r="AU26" s="126"/>
      <c r="AV26" s="126"/>
      <c r="AW26" s="126"/>
      <c r="AX26" s="126"/>
      <c r="AY26" s="126"/>
      <c r="AZ26" s="126"/>
      <c r="BA26" s="126"/>
      <c r="BB26" s="126"/>
      <c r="BC26" s="126"/>
      <c r="BD26" s="126"/>
    </row>
    <row r="27" spans="4:56" ht="9.9" customHeight="1" x14ac:dyDescent="0.25">
      <c r="D27" s="8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10"/>
      <c r="X27" s="126"/>
      <c r="Y27" s="126"/>
      <c r="Z27" s="126"/>
      <c r="AA27" s="126"/>
      <c r="AB27" s="126"/>
      <c r="AC27" s="126"/>
      <c r="AD27" s="126"/>
      <c r="AE27" s="126"/>
      <c r="AF27" s="126"/>
      <c r="AG27" s="126"/>
      <c r="AH27" s="126"/>
      <c r="AI27" s="126"/>
      <c r="AJ27" s="126"/>
      <c r="AK27" s="126"/>
      <c r="AL27" s="126"/>
      <c r="AM27" s="126"/>
      <c r="AN27" s="126"/>
      <c r="AO27" s="126"/>
      <c r="AP27" s="126"/>
      <c r="AQ27" s="126"/>
      <c r="AR27" s="126"/>
      <c r="AS27" s="126"/>
      <c r="AT27" s="126"/>
      <c r="AU27" s="126"/>
      <c r="AV27" s="126"/>
      <c r="AW27" s="126"/>
      <c r="AX27" s="126"/>
      <c r="AY27" s="126"/>
      <c r="AZ27" s="126"/>
      <c r="BA27" s="126"/>
      <c r="BB27" s="126"/>
      <c r="BC27" s="126"/>
      <c r="BD27" s="126"/>
    </row>
    <row r="28" spans="4:56" ht="9.9" customHeight="1" x14ac:dyDescent="0.25">
      <c r="D28" s="8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X28" s="117" t="s">
        <v>12</v>
      </c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117"/>
      <c r="AR28" s="117"/>
      <c r="AS28" s="117"/>
      <c r="AT28" s="117"/>
      <c r="AU28" s="117"/>
      <c r="AV28" s="117"/>
      <c r="AW28" s="117"/>
      <c r="AX28" s="117"/>
      <c r="AY28" s="117"/>
      <c r="AZ28" s="117"/>
      <c r="BA28" s="117"/>
      <c r="BB28" s="117"/>
      <c r="BC28" s="117"/>
      <c r="BD28" s="117"/>
    </row>
    <row r="29" spans="4:56" ht="9.9" customHeight="1" x14ac:dyDescent="0.25">
      <c r="D29" s="8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  <c r="AU29" s="117"/>
      <c r="AV29" s="117"/>
      <c r="AW29" s="117"/>
      <c r="AX29" s="117"/>
      <c r="AY29" s="117"/>
      <c r="AZ29" s="117"/>
      <c r="BA29" s="117"/>
      <c r="BB29" s="117"/>
      <c r="BC29" s="117"/>
      <c r="BD29" s="117"/>
    </row>
    <row r="30" spans="4:56" ht="9.9" customHeight="1" x14ac:dyDescent="0.25">
      <c r="D30" s="8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  <c r="AU30" s="117"/>
      <c r="AV30" s="117"/>
      <c r="AW30" s="117"/>
      <c r="AX30" s="117"/>
      <c r="AY30" s="117"/>
      <c r="AZ30" s="117"/>
      <c r="BA30" s="117"/>
      <c r="BB30" s="117"/>
      <c r="BC30" s="117"/>
      <c r="BD30" s="117"/>
    </row>
    <row r="31" spans="4:56" ht="9.9" customHeight="1" x14ac:dyDescent="0.25">
      <c r="D31" s="8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10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7"/>
    </row>
    <row r="32" spans="4:56" ht="9.9" customHeight="1" x14ac:dyDescent="0.25">
      <c r="D32" s="8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10"/>
      <c r="X32" s="117" t="s">
        <v>25</v>
      </c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17"/>
      <c r="BB32" s="117"/>
      <c r="BC32" s="117"/>
      <c r="BD32" s="117"/>
    </row>
    <row r="33" spans="4:56" ht="9.9" customHeight="1" x14ac:dyDescent="0.25">
      <c r="D33" s="8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10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  <c r="AU33" s="117"/>
      <c r="AV33" s="117"/>
      <c r="AW33" s="117"/>
      <c r="AX33" s="117"/>
      <c r="AY33" s="117"/>
      <c r="AZ33" s="117"/>
      <c r="BA33" s="117"/>
      <c r="BB33" s="117"/>
      <c r="BC33" s="117"/>
      <c r="BD33" s="117"/>
    </row>
    <row r="34" spans="4:56" ht="9.9" customHeight="1" x14ac:dyDescent="0.25">
      <c r="D34" s="8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10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  <c r="AU34" s="117"/>
      <c r="AV34" s="117"/>
      <c r="AW34" s="117"/>
      <c r="AX34" s="117"/>
      <c r="AY34" s="117"/>
      <c r="AZ34" s="117"/>
      <c r="BA34" s="117"/>
      <c r="BB34" s="117"/>
      <c r="BC34" s="117"/>
      <c r="BD34" s="117"/>
    </row>
    <row r="35" spans="4:56" ht="9.9" customHeight="1" x14ac:dyDescent="0.25">
      <c r="D35" s="8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10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17"/>
      <c r="BB35" s="117"/>
      <c r="BC35" s="117"/>
      <c r="BD35" s="117"/>
    </row>
    <row r="36" spans="4:56" ht="9.9" customHeight="1" x14ac:dyDescent="0.25">
      <c r="D36" s="8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10"/>
      <c r="X36" s="42"/>
      <c r="Y36" s="42"/>
      <c r="Z36" s="42"/>
      <c r="AA36" s="42"/>
      <c r="AB36" s="42"/>
      <c r="AC36" s="42"/>
      <c r="AD36" s="42"/>
      <c r="AE36" s="43"/>
      <c r="AF36" s="43"/>
      <c r="AG36" s="43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3"/>
      <c r="AU36" s="43"/>
      <c r="AV36" s="43"/>
      <c r="AW36" s="43"/>
      <c r="AX36" s="42"/>
      <c r="AY36" s="42"/>
      <c r="AZ36" s="42"/>
      <c r="BA36" s="42"/>
      <c r="BB36" s="42"/>
      <c r="BC36" s="42"/>
      <c r="BD36" s="42"/>
    </row>
    <row r="37" spans="4:56" ht="9.9" customHeight="1" x14ac:dyDescent="0.25">
      <c r="D37" s="8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10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</row>
    <row r="38" spans="4:56" ht="9.9" customHeight="1" x14ac:dyDescent="0.25">
      <c r="D38" s="8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10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</row>
    <row r="39" spans="4:56" ht="9.9" customHeight="1" x14ac:dyDescent="0.25">
      <c r="D39" s="8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</row>
    <row r="40" spans="4:56" ht="9.9" customHeight="1" x14ac:dyDescent="0.25"/>
    <row r="41" spans="4:56" ht="9.9" customHeight="1" x14ac:dyDescent="0.25"/>
    <row r="42" spans="4:56" ht="9.9" customHeight="1" x14ac:dyDescent="0.25"/>
    <row r="43" spans="4:56" ht="9.9" customHeight="1" x14ac:dyDescent="0.25"/>
    <row r="44" spans="4:56" ht="9.9" customHeight="1" x14ac:dyDescent="0.25"/>
    <row r="45" spans="4:56" ht="9.9" customHeight="1" x14ac:dyDescent="0.25"/>
    <row r="46" spans="4:56" ht="9.9" customHeight="1" x14ac:dyDescent="0.25"/>
    <row r="47" spans="4:56" ht="9.9" customHeight="1" x14ac:dyDescent="0.25"/>
    <row r="48" spans="4:56" ht="9.9" customHeight="1" x14ac:dyDescent="0.25"/>
    <row r="49" ht="9.9" customHeight="1" x14ac:dyDescent="0.25"/>
    <row r="50" ht="9.9" customHeight="1" x14ac:dyDescent="0.25"/>
    <row r="51" ht="9.9" customHeight="1" x14ac:dyDescent="0.25"/>
    <row r="656" ht="12.75" customHeight="1" x14ac:dyDescent="0.25"/>
  </sheetData>
  <mergeCells count="10">
    <mergeCell ref="X6:BD7"/>
    <mergeCell ref="X9:BD12"/>
    <mergeCell ref="X17:BD18"/>
    <mergeCell ref="X15:BD16"/>
    <mergeCell ref="X22:BD27"/>
    <mergeCell ref="X28:BD31"/>
    <mergeCell ref="X32:BD35"/>
    <mergeCell ref="E11:U13"/>
    <mergeCell ref="E14:U15"/>
    <mergeCell ref="E16:U18"/>
  </mergeCells>
  <phoneticPr fontId="0" type="noConversion"/>
  <pageMargins left="0" right="0" top="0" bottom="0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17"/>
  <sheetViews>
    <sheetView showZeros="0" view="pageBreakPreview" topLeftCell="A187" zoomScale="85" zoomScaleNormal="100" zoomScaleSheetLayoutView="85" zoomScalePageLayoutView="85" workbookViewId="0">
      <selection activeCell="G207" sqref="G207"/>
    </sheetView>
  </sheetViews>
  <sheetFormatPr baseColWidth="10" defaultRowHeight="15.6" x14ac:dyDescent="0.3"/>
  <cols>
    <col min="1" max="1" width="9.59765625" style="20" customWidth="1"/>
    <col min="2" max="2" width="6.59765625" style="23" customWidth="1"/>
    <col min="3" max="3" width="54.8984375" style="23" bestFit="1" customWidth="1"/>
    <col min="4" max="4" width="4.59765625" style="22" customWidth="1"/>
    <col min="5" max="5" width="7.59765625" style="91" customWidth="1"/>
    <col min="6" max="6" width="9.59765625" style="62" customWidth="1"/>
    <col min="7" max="7" width="10.59765625" style="62" customWidth="1"/>
  </cols>
  <sheetData>
    <row r="1" spans="1:7" x14ac:dyDescent="0.3">
      <c r="A1" s="129" t="str">
        <f>réf_Client1</f>
        <v>CNRS</v>
      </c>
      <c r="B1" s="130"/>
      <c r="C1" s="54" t="str">
        <f>CONCATENATE("   ",réf_Titre1)</f>
        <v xml:space="preserve">   Extension de capacité de l'IDRIS à ORSAY (91)</v>
      </c>
      <c r="D1" s="55"/>
      <c r="E1" s="88"/>
      <c r="F1" s="55"/>
      <c r="G1" s="56"/>
    </row>
    <row r="2" spans="1:7" x14ac:dyDescent="0.3">
      <c r="A2" s="131"/>
      <c r="B2" s="132"/>
      <c r="C2" s="57" t="str">
        <f>CONCATENATE("   ",réf_Titre2," - ",réf_Titre3)</f>
        <v xml:space="preserve">   DPGF - LOT 02 - Electricité CFO - CFA</v>
      </c>
      <c r="D2" s="58"/>
      <c r="E2" s="89"/>
      <c r="F2" s="58"/>
      <c r="G2" s="59"/>
    </row>
    <row r="3" spans="1:7" x14ac:dyDescent="0.3">
      <c r="A3" s="60"/>
      <c r="B3" s="60"/>
      <c r="C3" s="61"/>
      <c r="D3" s="29"/>
      <c r="E3" s="90"/>
      <c r="F3" s="29"/>
      <c r="G3" s="30"/>
    </row>
    <row r="5" spans="1:7" x14ac:dyDescent="0.3">
      <c r="A5" s="31"/>
      <c r="B5" s="49" t="s">
        <v>4</v>
      </c>
      <c r="C5" s="50" t="s">
        <v>5</v>
      </c>
      <c r="D5" s="50" t="s">
        <v>6</v>
      </c>
      <c r="E5" s="50" t="s">
        <v>7</v>
      </c>
      <c r="F5" s="50" t="s">
        <v>8</v>
      </c>
      <c r="G5" s="48" t="s">
        <v>10</v>
      </c>
    </row>
    <row r="6" spans="1:7" x14ac:dyDescent="0.3">
      <c r="B6" s="25"/>
      <c r="C6" s="51"/>
      <c r="D6" s="24"/>
      <c r="E6" s="92"/>
      <c r="F6" s="63"/>
      <c r="G6" s="63"/>
    </row>
    <row r="7" spans="1:7" x14ac:dyDescent="0.3">
      <c r="B7" s="25">
        <v>0</v>
      </c>
      <c r="C7" s="46" t="s">
        <v>13</v>
      </c>
      <c r="D7" s="24"/>
      <c r="E7" s="92"/>
      <c r="F7" s="64"/>
      <c r="G7" s="64"/>
    </row>
    <row r="8" spans="1:7" x14ac:dyDescent="0.3">
      <c r="B8" s="25"/>
      <c r="C8" s="52"/>
      <c r="D8" s="24"/>
      <c r="E8" s="92"/>
      <c r="F8" s="64"/>
      <c r="G8" s="64"/>
    </row>
    <row r="9" spans="1:7" x14ac:dyDescent="0.3">
      <c r="B9" s="26">
        <v>1</v>
      </c>
      <c r="C9" s="65" t="s">
        <v>19</v>
      </c>
      <c r="D9" s="66"/>
      <c r="E9" s="92"/>
      <c r="F9" s="64"/>
      <c r="G9" s="64"/>
    </row>
    <row r="10" spans="1:7" x14ac:dyDescent="0.3">
      <c r="A10" s="67"/>
      <c r="B10" s="85"/>
      <c r="C10" s="80" t="s">
        <v>14</v>
      </c>
      <c r="D10" s="81" t="s">
        <v>15</v>
      </c>
      <c r="E10" s="82">
        <v>1</v>
      </c>
      <c r="F10" s="83"/>
      <c r="G10" s="83">
        <f t="shared" ref="G10:G13" si="0">IF(D10&lt;&gt;"",E10*F10,"")</f>
        <v>0</v>
      </c>
    </row>
    <row r="11" spans="1:7" x14ac:dyDescent="0.3">
      <c r="A11" s="67"/>
      <c r="B11" s="85"/>
      <c r="C11" s="84" t="s">
        <v>16</v>
      </c>
      <c r="D11" s="81" t="s">
        <v>15</v>
      </c>
      <c r="E11" s="82">
        <v>1</v>
      </c>
      <c r="F11" s="83"/>
      <c r="G11" s="83">
        <f t="shared" si="0"/>
        <v>0</v>
      </c>
    </row>
    <row r="12" spans="1:7" x14ac:dyDescent="0.3">
      <c r="B12" s="85"/>
      <c r="C12" s="84" t="s">
        <v>17</v>
      </c>
      <c r="D12" s="81" t="s">
        <v>15</v>
      </c>
      <c r="E12" s="82">
        <v>1</v>
      </c>
      <c r="F12" s="83"/>
      <c r="G12" s="83">
        <f t="shared" si="0"/>
        <v>0</v>
      </c>
    </row>
    <row r="13" spans="1:7" x14ac:dyDescent="0.3">
      <c r="B13" s="85"/>
      <c r="C13" s="84" t="s">
        <v>18</v>
      </c>
      <c r="D13" s="81" t="s">
        <v>15</v>
      </c>
      <c r="E13" s="82">
        <v>1</v>
      </c>
      <c r="F13" s="83"/>
      <c r="G13" s="83">
        <f t="shared" si="0"/>
        <v>0</v>
      </c>
    </row>
    <row r="14" spans="1:7" x14ac:dyDescent="0.3">
      <c r="B14" s="85"/>
      <c r="C14" s="80" t="s">
        <v>141</v>
      </c>
      <c r="D14" s="81" t="s">
        <v>15</v>
      </c>
      <c r="E14" s="82">
        <v>1</v>
      </c>
      <c r="F14" s="83"/>
      <c r="G14" s="83">
        <f t="shared" ref="G14" si="1">IF(D14&lt;&gt;"",E14*F14,"")</f>
        <v>0</v>
      </c>
    </row>
    <row r="15" spans="1:7" x14ac:dyDescent="0.3">
      <c r="B15" s="85"/>
      <c r="C15" s="80" t="s">
        <v>138</v>
      </c>
      <c r="D15" s="81" t="s">
        <v>15</v>
      </c>
      <c r="E15" s="82">
        <v>1</v>
      </c>
      <c r="F15" s="83"/>
      <c r="G15" s="83">
        <f t="shared" ref="G15" si="2">IF(D15&lt;&gt;"",E15*F15,"")</f>
        <v>0</v>
      </c>
    </row>
    <row r="16" spans="1:7" x14ac:dyDescent="0.3">
      <c r="B16" s="85"/>
      <c r="C16" s="95" t="s">
        <v>143</v>
      </c>
      <c r="D16" s="96"/>
      <c r="E16" s="97"/>
      <c r="F16" s="98"/>
      <c r="G16" s="98">
        <f>SUM(G10:G15)</f>
        <v>0</v>
      </c>
    </row>
    <row r="17" spans="1:7" x14ac:dyDescent="0.3">
      <c r="B17" s="27"/>
      <c r="C17" s="53"/>
      <c r="D17" s="72"/>
      <c r="E17" s="93"/>
      <c r="F17" s="73"/>
      <c r="G17" s="74"/>
    </row>
    <row r="18" spans="1:7" x14ac:dyDescent="0.3">
      <c r="B18" s="133" t="s">
        <v>9</v>
      </c>
      <c r="C18" s="134"/>
      <c r="D18" s="134"/>
      <c r="E18" s="134"/>
      <c r="F18" s="135"/>
      <c r="G18" s="75">
        <f>G16</f>
        <v>0</v>
      </c>
    </row>
    <row r="19" spans="1:7" x14ac:dyDescent="0.3">
      <c r="B19" s="25"/>
      <c r="C19" s="45"/>
      <c r="D19" s="24"/>
      <c r="E19" s="92"/>
      <c r="F19" s="63"/>
      <c r="G19" s="63"/>
    </row>
    <row r="20" spans="1:7" x14ac:dyDescent="0.3">
      <c r="B20" s="25">
        <v>3</v>
      </c>
      <c r="C20" s="46" t="s">
        <v>163</v>
      </c>
      <c r="D20" s="24"/>
      <c r="E20" s="92"/>
      <c r="F20" s="63"/>
      <c r="G20" s="63"/>
    </row>
    <row r="21" spans="1:7" x14ac:dyDescent="0.3">
      <c r="B21" s="25"/>
      <c r="C21" s="47"/>
      <c r="D21" s="24"/>
      <c r="E21" s="92"/>
      <c r="F21" s="63"/>
      <c r="G21" s="63"/>
    </row>
    <row r="22" spans="1:7" x14ac:dyDescent="0.3">
      <c r="B22" s="26" t="s">
        <v>145</v>
      </c>
      <c r="C22" s="65" t="s">
        <v>164</v>
      </c>
      <c r="D22" s="81"/>
      <c r="E22" s="82"/>
      <c r="F22" s="83"/>
      <c r="G22" s="83" t="str">
        <f t="shared" ref="G22:G50" si="3">IF(D22&lt;&gt;"",E22*F22,"")</f>
        <v/>
      </c>
    </row>
    <row r="23" spans="1:7" x14ac:dyDescent="0.3">
      <c r="A23" s="67"/>
      <c r="B23" s="85"/>
      <c r="C23" s="80" t="s">
        <v>137</v>
      </c>
      <c r="D23" s="81" t="s">
        <v>20</v>
      </c>
      <c r="E23" s="82">
        <v>2</v>
      </c>
      <c r="F23" s="83"/>
      <c r="G23" s="83">
        <f t="shared" ref="G23" si="4">IF(D23&lt;&gt;"",E23*F23,"")</f>
        <v>0</v>
      </c>
    </row>
    <row r="24" spans="1:7" x14ac:dyDescent="0.3">
      <c r="A24" s="67"/>
      <c r="B24" s="85"/>
      <c r="C24" s="80" t="s">
        <v>26</v>
      </c>
      <c r="D24" s="81" t="s">
        <v>20</v>
      </c>
      <c r="E24" s="82">
        <v>2</v>
      </c>
      <c r="F24" s="83"/>
      <c r="G24" s="83">
        <f t="shared" si="3"/>
        <v>0</v>
      </c>
    </row>
    <row r="25" spans="1:7" x14ac:dyDescent="0.3">
      <c r="A25" s="67"/>
      <c r="B25" s="85"/>
      <c r="C25" s="84" t="s">
        <v>27</v>
      </c>
      <c r="D25" s="81" t="s">
        <v>15</v>
      </c>
      <c r="E25" s="82">
        <v>1</v>
      </c>
      <c r="F25" s="83"/>
      <c r="G25" s="83">
        <f t="shared" si="3"/>
        <v>0</v>
      </c>
    </row>
    <row r="26" spans="1:7" x14ac:dyDescent="0.3">
      <c r="B26" s="85"/>
      <c r="C26" s="84" t="s">
        <v>136</v>
      </c>
      <c r="D26" s="81" t="s">
        <v>15</v>
      </c>
      <c r="E26" s="82">
        <v>1</v>
      </c>
      <c r="F26" s="83"/>
      <c r="G26" s="83">
        <f t="shared" si="3"/>
        <v>0</v>
      </c>
    </row>
    <row r="27" spans="1:7" x14ac:dyDescent="0.3">
      <c r="B27" s="85"/>
      <c r="C27" s="95" t="s">
        <v>165</v>
      </c>
      <c r="D27" s="96"/>
      <c r="E27" s="97"/>
      <c r="F27" s="98"/>
      <c r="G27" s="98">
        <f>SUM(G23:G26)</f>
        <v>0</v>
      </c>
    </row>
    <row r="28" spans="1:7" x14ac:dyDescent="0.3">
      <c r="A28" s="67"/>
      <c r="B28" s="85"/>
      <c r="C28" s="86"/>
      <c r="D28" s="81"/>
      <c r="E28" s="82"/>
      <c r="F28" s="83"/>
      <c r="G28" s="83"/>
    </row>
    <row r="29" spans="1:7" x14ac:dyDescent="0.3">
      <c r="A29" s="67"/>
      <c r="B29" s="26" t="s">
        <v>149</v>
      </c>
      <c r="C29" s="87" t="s">
        <v>166</v>
      </c>
      <c r="D29" s="81"/>
      <c r="E29" s="82"/>
      <c r="F29" s="83"/>
      <c r="G29" s="83" t="str">
        <f t="shared" si="3"/>
        <v/>
      </c>
    </row>
    <row r="30" spans="1:7" x14ac:dyDescent="0.3">
      <c r="A30" s="67"/>
      <c r="B30" s="85"/>
      <c r="C30" s="80" t="s">
        <v>137</v>
      </c>
      <c r="D30" s="81" t="s">
        <v>20</v>
      </c>
      <c r="E30" s="82">
        <v>2</v>
      </c>
      <c r="F30" s="83"/>
      <c r="G30" s="83">
        <f t="shared" si="3"/>
        <v>0</v>
      </c>
    </row>
    <row r="31" spans="1:7" x14ac:dyDescent="0.3">
      <c r="A31" s="67"/>
      <c r="B31" s="85"/>
      <c r="C31" s="80" t="s">
        <v>29</v>
      </c>
      <c r="D31" s="81" t="s">
        <v>20</v>
      </c>
      <c r="E31" s="82">
        <v>2</v>
      </c>
      <c r="F31" s="83"/>
      <c r="G31" s="83">
        <f t="shared" ref="G31:G34" si="5">IF(D31&lt;&gt;"",E31*F31,"")</f>
        <v>0</v>
      </c>
    </row>
    <row r="32" spans="1:7" x14ac:dyDescent="0.3">
      <c r="A32" s="67"/>
      <c r="B32" s="85"/>
      <c r="C32" s="84" t="s">
        <v>31</v>
      </c>
      <c r="D32" s="81" t="s">
        <v>15</v>
      </c>
      <c r="E32" s="82">
        <v>1</v>
      </c>
      <c r="F32" s="83"/>
      <c r="G32" s="83">
        <f t="shared" si="5"/>
        <v>0</v>
      </c>
    </row>
    <row r="33" spans="1:7" x14ac:dyDescent="0.3">
      <c r="B33" s="85"/>
      <c r="C33" s="84" t="s">
        <v>32</v>
      </c>
      <c r="D33" s="81" t="s">
        <v>15</v>
      </c>
      <c r="E33" s="82">
        <v>1</v>
      </c>
      <c r="F33" s="83"/>
      <c r="G33" s="83">
        <f t="shared" si="5"/>
        <v>0</v>
      </c>
    </row>
    <row r="34" spans="1:7" x14ac:dyDescent="0.3">
      <c r="B34" s="85"/>
      <c r="C34" s="84" t="s">
        <v>136</v>
      </c>
      <c r="D34" s="81" t="s">
        <v>15</v>
      </c>
      <c r="E34" s="82">
        <v>1</v>
      </c>
      <c r="F34" s="83"/>
      <c r="G34" s="83">
        <f t="shared" si="5"/>
        <v>0</v>
      </c>
    </row>
    <row r="35" spans="1:7" x14ac:dyDescent="0.3">
      <c r="B35" s="85"/>
      <c r="C35" s="95" t="s">
        <v>167</v>
      </c>
      <c r="D35" s="96"/>
      <c r="E35" s="97"/>
      <c r="F35" s="98"/>
      <c r="G35" s="98">
        <f>SUM(G30:G34)</f>
        <v>0</v>
      </c>
    </row>
    <row r="36" spans="1:7" x14ac:dyDescent="0.3">
      <c r="A36" s="67"/>
      <c r="B36" s="85"/>
      <c r="C36" s="86"/>
      <c r="D36" s="81"/>
      <c r="E36" s="82"/>
      <c r="F36" s="83"/>
      <c r="G36" s="83"/>
    </row>
    <row r="37" spans="1:7" x14ac:dyDescent="0.3">
      <c r="A37" s="67"/>
      <c r="B37" s="26" t="s">
        <v>150</v>
      </c>
      <c r="C37" s="87" t="s">
        <v>169</v>
      </c>
      <c r="D37" s="81"/>
      <c r="E37" s="82"/>
      <c r="F37" s="83"/>
      <c r="G37" s="83" t="str">
        <f t="shared" si="3"/>
        <v/>
      </c>
    </row>
    <row r="38" spans="1:7" x14ac:dyDescent="0.3">
      <c r="A38" s="67"/>
      <c r="B38" s="85"/>
      <c r="C38" s="80" t="s">
        <v>34</v>
      </c>
      <c r="D38" s="81" t="s">
        <v>20</v>
      </c>
      <c r="E38" s="82">
        <v>1</v>
      </c>
      <c r="F38" s="83"/>
      <c r="G38" s="83">
        <f t="shared" si="3"/>
        <v>0</v>
      </c>
    </row>
    <row r="39" spans="1:7" x14ac:dyDescent="0.3">
      <c r="A39" s="67"/>
      <c r="B39" s="85"/>
      <c r="C39" s="84" t="s">
        <v>35</v>
      </c>
      <c r="D39" s="81" t="s">
        <v>20</v>
      </c>
      <c r="E39" s="82">
        <v>1</v>
      </c>
      <c r="F39" s="83"/>
      <c r="G39" s="83">
        <f t="shared" si="3"/>
        <v>0</v>
      </c>
    </row>
    <row r="40" spans="1:7" x14ac:dyDescent="0.3">
      <c r="B40" s="85"/>
      <c r="C40" s="84" t="s">
        <v>42</v>
      </c>
      <c r="D40" s="81" t="s">
        <v>20</v>
      </c>
      <c r="E40" s="82">
        <v>1</v>
      </c>
      <c r="F40" s="83"/>
      <c r="G40" s="83">
        <f t="shared" ref="G40" si="6">IF(D40&lt;&gt;"",E40*F40,"")</f>
        <v>0</v>
      </c>
    </row>
    <row r="41" spans="1:7" x14ac:dyDescent="0.3">
      <c r="B41" s="85"/>
      <c r="C41" s="84" t="s">
        <v>43</v>
      </c>
      <c r="D41" s="81" t="s">
        <v>20</v>
      </c>
      <c r="E41" s="82">
        <v>1</v>
      </c>
      <c r="F41" s="83"/>
      <c r="G41" s="83">
        <f>IF(D41&lt;&gt;"",E41*F41,"")</f>
        <v>0</v>
      </c>
    </row>
    <row r="42" spans="1:7" x14ac:dyDescent="0.3">
      <c r="B42" s="85"/>
      <c r="C42" s="95" t="s">
        <v>194</v>
      </c>
      <c r="D42" s="96"/>
      <c r="E42" s="97"/>
      <c r="F42" s="98"/>
      <c r="G42" s="98">
        <f>SUM(G38:G41)</f>
        <v>0</v>
      </c>
    </row>
    <row r="43" spans="1:7" x14ac:dyDescent="0.3">
      <c r="B43" s="85"/>
      <c r="C43" s="84"/>
      <c r="D43" s="81"/>
      <c r="E43" s="82"/>
      <c r="F43" s="83"/>
      <c r="G43" s="83" t="str">
        <f t="shared" si="3"/>
        <v/>
      </c>
    </row>
    <row r="44" spans="1:7" x14ac:dyDescent="0.3">
      <c r="A44" s="67"/>
      <c r="B44" s="26" t="s">
        <v>151</v>
      </c>
      <c r="C44" s="87" t="s">
        <v>170</v>
      </c>
      <c r="D44" s="81"/>
      <c r="E44" s="82"/>
      <c r="F44" s="83"/>
      <c r="G44" s="83" t="str">
        <f t="shared" si="3"/>
        <v/>
      </c>
    </row>
    <row r="45" spans="1:7" x14ac:dyDescent="0.3">
      <c r="B45" s="85"/>
      <c r="C45" s="84" t="s">
        <v>44</v>
      </c>
      <c r="D45" s="81" t="s">
        <v>20</v>
      </c>
      <c r="E45" s="82">
        <v>1</v>
      </c>
      <c r="F45" s="83"/>
      <c r="G45" s="83">
        <f t="shared" ref="G45:G49" si="7">IF(D45&lt;&gt;"",E45*F45,"")</f>
        <v>0</v>
      </c>
    </row>
    <row r="46" spans="1:7" x14ac:dyDescent="0.3">
      <c r="B46" s="85"/>
      <c r="C46" s="84" t="s">
        <v>45</v>
      </c>
      <c r="D46" s="81" t="s">
        <v>20</v>
      </c>
      <c r="E46" s="82">
        <v>1</v>
      </c>
      <c r="F46" s="83"/>
      <c r="G46" s="83">
        <f t="shared" si="7"/>
        <v>0</v>
      </c>
    </row>
    <row r="47" spans="1:7" x14ac:dyDescent="0.3">
      <c r="B47" s="85"/>
      <c r="C47" s="84" t="s">
        <v>46</v>
      </c>
      <c r="D47" s="81" t="s">
        <v>20</v>
      </c>
      <c r="E47" s="82">
        <v>1</v>
      </c>
      <c r="F47" s="83"/>
      <c r="G47" s="83">
        <f t="shared" si="7"/>
        <v>0</v>
      </c>
    </row>
    <row r="48" spans="1:7" x14ac:dyDescent="0.3">
      <c r="B48" s="85"/>
      <c r="C48" s="84" t="s">
        <v>47</v>
      </c>
      <c r="D48" s="81" t="s">
        <v>20</v>
      </c>
      <c r="E48" s="82">
        <v>1</v>
      </c>
      <c r="F48" s="83"/>
      <c r="G48" s="83">
        <f t="shared" si="7"/>
        <v>0</v>
      </c>
    </row>
    <row r="49" spans="1:7" x14ac:dyDescent="0.3">
      <c r="B49" s="85"/>
      <c r="C49" s="84" t="s">
        <v>48</v>
      </c>
      <c r="D49" s="81" t="s">
        <v>20</v>
      </c>
      <c r="E49" s="82">
        <v>1</v>
      </c>
      <c r="F49" s="83"/>
      <c r="G49" s="83">
        <f t="shared" si="7"/>
        <v>0</v>
      </c>
    </row>
    <row r="50" spans="1:7" x14ac:dyDescent="0.3">
      <c r="B50" s="85"/>
      <c r="C50" s="84" t="s">
        <v>49</v>
      </c>
      <c r="D50" s="81" t="s">
        <v>20</v>
      </c>
      <c r="E50" s="82">
        <v>1</v>
      </c>
      <c r="F50" s="83"/>
      <c r="G50" s="83">
        <f t="shared" si="3"/>
        <v>0</v>
      </c>
    </row>
    <row r="51" spans="1:7" x14ac:dyDescent="0.3">
      <c r="B51" s="85"/>
      <c r="C51" s="95" t="s">
        <v>50</v>
      </c>
      <c r="D51" s="96"/>
      <c r="E51" s="97"/>
      <c r="F51" s="98"/>
      <c r="G51" s="98">
        <f>SUM(G45:G50)</f>
        <v>0</v>
      </c>
    </row>
    <row r="52" spans="1:7" x14ac:dyDescent="0.3">
      <c r="B52" s="85"/>
      <c r="C52" s="80"/>
      <c r="D52" s="81"/>
      <c r="E52" s="82"/>
      <c r="F52" s="83"/>
      <c r="G52" s="83"/>
    </row>
    <row r="53" spans="1:7" x14ac:dyDescent="0.3">
      <c r="A53" s="67"/>
      <c r="B53" s="26" t="s">
        <v>171</v>
      </c>
      <c r="C53" s="87" t="s">
        <v>172</v>
      </c>
      <c r="D53" s="81"/>
      <c r="E53" s="82"/>
      <c r="F53" s="83"/>
      <c r="G53" s="83" t="str">
        <f t="shared" ref="G53:G54" si="8">IF(D53&lt;&gt;"",E53*F53,"")</f>
        <v/>
      </c>
    </row>
    <row r="54" spans="1:7" x14ac:dyDescent="0.3">
      <c r="B54" s="85"/>
      <c r="C54" s="84" t="s">
        <v>173</v>
      </c>
      <c r="D54" s="81" t="s">
        <v>20</v>
      </c>
      <c r="E54" s="82">
        <v>1</v>
      </c>
      <c r="F54" s="83"/>
      <c r="G54" s="83">
        <f t="shared" si="8"/>
        <v>0</v>
      </c>
    </row>
    <row r="55" spans="1:7" x14ac:dyDescent="0.3">
      <c r="B55" s="85"/>
      <c r="C55" s="95" t="s">
        <v>174</v>
      </c>
      <c r="D55" s="96"/>
      <c r="E55" s="97"/>
      <c r="F55" s="98"/>
      <c r="G55" s="98">
        <f>SUM(G54)</f>
        <v>0</v>
      </c>
    </row>
    <row r="56" spans="1:7" x14ac:dyDescent="0.3">
      <c r="B56" s="85"/>
      <c r="C56" s="80"/>
      <c r="D56" s="81"/>
      <c r="E56" s="82"/>
      <c r="F56" s="83"/>
      <c r="G56" s="83"/>
    </row>
    <row r="57" spans="1:7" x14ac:dyDescent="0.3">
      <c r="A57" s="67"/>
      <c r="B57" s="26" t="s">
        <v>179</v>
      </c>
      <c r="C57" s="87" t="s">
        <v>175</v>
      </c>
      <c r="D57" s="81"/>
      <c r="E57" s="82"/>
      <c r="F57" s="83"/>
      <c r="G57" s="83" t="str">
        <f t="shared" ref="G57:G58" si="9">IF(D57&lt;&gt;"",E57*F57,"")</f>
        <v/>
      </c>
    </row>
    <row r="58" spans="1:7" x14ac:dyDescent="0.3">
      <c r="B58" s="85"/>
      <c r="C58" s="84" t="s">
        <v>177</v>
      </c>
      <c r="D58" s="81" t="s">
        <v>20</v>
      </c>
      <c r="E58" s="82">
        <v>1</v>
      </c>
      <c r="F58" s="83"/>
      <c r="G58" s="83">
        <f t="shared" si="9"/>
        <v>0</v>
      </c>
    </row>
    <row r="59" spans="1:7" x14ac:dyDescent="0.3">
      <c r="B59" s="85"/>
      <c r="C59" s="84" t="s">
        <v>178</v>
      </c>
      <c r="D59" s="81" t="s">
        <v>20</v>
      </c>
      <c r="E59" s="82">
        <v>1</v>
      </c>
      <c r="F59" s="83"/>
      <c r="G59" s="83">
        <f t="shared" ref="G59" si="10">IF(D59&lt;&gt;"",E59*F59,"")</f>
        <v>0</v>
      </c>
    </row>
    <row r="60" spans="1:7" x14ac:dyDescent="0.3">
      <c r="B60" s="85"/>
      <c r="C60" s="95" t="s">
        <v>176</v>
      </c>
      <c r="D60" s="96"/>
      <c r="E60" s="97"/>
      <c r="F60" s="98"/>
      <c r="G60" s="98">
        <f>SUM(G58:G59)</f>
        <v>0</v>
      </c>
    </row>
    <row r="61" spans="1:7" x14ac:dyDescent="0.3">
      <c r="B61" s="85"/>
      <c r="C61" s="80"/>
      <c r="D61" s="81"/>
      <c r="E61" s="82"/>
      <c r="F61" s="83"/>
      <c r="G61" s="83"/>
    </row>
    <row r="62" spans="1:7" x14ac:dyDescent="0.3">
      <c r="A62" s="67"/>
      <c r="B62" s="26" t="s">
        <v>155</v>
      </c>
      <c r="C62" s="87" t="s">
        <v>67</v>
      </c>
      <c r="D62" s="81"/>
      <c r="E62" s="82"/>
      <c r="F62" s="83"/>
      <c r="G62" s="83" t="str">
        <f>IF(D62&lt;&gt;"",E62*F62,"")</f>
        <v/>
      </c>
    </row>
    <row r="63" spans="1:7" x14ac:dyDescent="0.3">
      <c r="B63" s="85"/>
      <c r="C63" s="100" t="s">
        <v>80</v>
      </c>
      <c r="D63" s="81"/>
      <c r="E63" s="82"/>
      <c r="F63" s="83"/>
      <c r="G63" s="83"/>
    </row>
    <row r="64" spans="1:7" x14ac:dyDescent="0.3">
      <c r="B64" s="85"/>
      <c r="C64" s="84" t="s">
        <v>81</v>
      </c>
      <c r="D64" s="81" t="s">
        <v>30</v>
      </c>
      <c r="E64" s="82"/>
      <c r="F64" s="83"/>
      <c r="G64" s="83">
        <f t="shared" ref="G64:G68" si="11">IF(D64&lt;&gt;"",E64*F64,"")</f>
        <v>0</v>
      </c>
    </row>
    <row r="65" spans="1:7" x14ac:dyDescent="0.3">
      <c r="B65" s="85"/>
      <c r="C65" s="84" t="s">
        <v>82</v>
      </c>
      <c r="D65" s="81" t="s">
        <v>30</v>
      </c>
      <c r="E65" s="82"/>
      <c r="F65" s="83"/>
      <c r="G65" s="83">
        <f t="shared" si="11"/>
        <v>0</v>
      </c>
    </row>
    <row r="66" spans="1:7" x14ac:dyDescent="0.3">
      <c r="B66" s="85"/>
      <c r="C66" s="84" t="s">
        <v>83</v>
      </c>
      <c r="D66" s="81" t="s">
        <v>30</v>
      </c>
      <c r="E66" s="82"/>
      <c r="F66" s="83"/>
      <c r="G66" s="83">
        <f t="shared" si="11"/>
        <v>0</v>
      </c>
    </row>
    <row r="67" spans="1:7" x14ac:dyDescent="0.3">
      <c r="B67" s="85"/>
      <c r="C67" s="84" t="s">
        <v>84</v>
      </c>
      <c r="D67" s="81" t="s">
        <v>30</v>
      </c>
      <c r="E67" s="82"/>
      <c r="F67" s="83"/>
      <c r="G67" s="83">
        <f t="shared" si="11"/>
        <v>0</v>
      </c>
    </row>
    <row r="68" spans="1:7" x14ac:dyDescent="0.3">
      <c r="B68" s="85"/>
      <c r="C68" s="84" t="s">
        <v>85</v>
      </c>
      <c r="D68" s="81" t="s">
        <v>30</v>
      </c>
      <c r="E68" s="82"/>
      <c r="F68" s="83"/>
      <c r="G68" s="83">
        <f t="shared" si="11"/>
        <v>0</v>
      </c>
    </row>
    <row r="69" spans="1:7" x14ac:dyDescent="0.3">
      <c r="B69" s="85"/>
      <c r="C69" s="84" t="s">
        <v>86</v>
      </c>
      <c r="D69" s="81" t="s">
        <v>15</v>
      </c>
      <c r="E69" s="82">
        <v>1</v>
      </c>
      <c r="F69" s="83"/>
      <c r="G69" s="83">
        <f>IF(D69&lt;&gt;"",E69*F69,"")</f>
        <v>0</v>
      </c>
    </row>
    <row r="70" spans="1:7" x14ac:dyDescent="0.3">
      <c r="B70" s="85"/>
      <c r="C70" s="84"/>
      <c r="D70" s="81"/>
      <c r="E70" s="82"/>
      <c r="F70" s="83"/>
      <c r="G70" s="83"/>
    </row>
    <row r="71" spans="1:7" ht="26.4" x14ac:dyDescent="0.3">
      <c r="B71" s="85"/>
      <c r="C71" s="101" t="s">
        <v>87</v>
      </c>
      <c r="D71" s="81"/>
      <c r="E71" s="82"/>
      <c r="F71" s="83"/>
      <c r="G71" s="83"/>
    </row>
    <row r="72" spans="1:7" x14ac:dyDescent="0.3">
      <c r="B72" s="85"/>
      <c r="C72" s="84" t="s">
        <v>81</v>
      </c>
      <c r="D72" s="81" t="s">
        <v>30</v>
      </c>
      <c r="E72" s="82"/>
      <c r="F72" s="83"/>
      <c r="G72" s="83">
        <f t="shared" ref="G72:G77" si="12">IF(D72&lt;&gt;"",E72*F72,"")</f>
        <v>0</v>
      </c>
    </row>
    <row r="73" spans="1:7" x14ac:dyDescent="0.3">
      <c r="B73" s="85"/>
      <c r="C73" s="84" t="s">
        <v>82</v>
      </c>
      <c r="D73" s="81" t="s">
        <v>30</v>
      </c>
      <c r="E73" s="82"/>
      <c r="F73" s="83"/>
      <c r="G73" s="83">
        <f t="shared" si="12"/>
        <v>0</v>
      </c>
    </row>
    <row r="74" spans="1:7" x14ac:dyDescent="0.3">
      <c r="B74" s="85"/>
      <c r="C74" s="84" t="s">
        <v>83</v>
      </c>
      <c r="D74" s="81" t="s">
        <v>30</v>
      </c>
      <c r="E74" s="82"/>
      <c r="F74" s="83"/>
      <c r="G74" s="83">
        <f t="shared" si="12"/>
        <v>0</v>
      </c>
    </row>
    <row r="75" spans="1:7" x14ac:dyDescent="0.3">
      <c r="B75" s="85"/>
      <c r="C75" s="84" t="s">
        <v>84</v>
      </c>
      <c r="D75" s="81" t="s">
        <v>30</v>
      </c>
      <c r="E75" s="82"/>
      <c r="F75" s="83"/>
      <c r="G75" s="83">
        <f t="shared" si="12"/>
        <v>0</v>
      </c>
    </row>
    <row r="76" spans="1:7" x14ac:dyDescent="0.3">
      <c r="B76" s="85"/>
      <c r="C76" s="84" t="s">
        <v>85</v>
      </c>
      <c r="D76" s="81" t="s">
        <v>30</v>
      </c>
      <c r="E76" s="82"/>
      <c r="F76" s="83"/>
      <c r="G76" s="83">
        <f t="shared" si="12"/>
        <v>0</v>
      </c>
    </row>
    <row r="77" spans="1:7" x14ac:dyDescent="0.3">
      <c r="B77" s="85"/>
      <c r="C77" s="84" t="s">
        <v>86</v>
      </c>
      <c r="D77" s="81" t="s">
        <v>15</v>
      </c>
      <c r="E77" s="82">
        <v>1</v>
      </c>
      <c r="F77" s="83"/>
      <c r="G77" s="83">
        <f t="shared" si="12"/>
        <v>0</v>
      </c>
    </row>
    <row r="78" spans="1:7" x14ac:dyDescent="0.3">
      <c r="B78" s="85"/>
      <c r="C78" s="95" t="s">
        <v>90</v>
      </c>
      <c r="D78" s="96"/>
      <c r="E78" s="97"/>
      <c r="F78" s="98"/>
      <c r="G78" s="98">
        <f>SUM(G64:G77)</f>
        <v>0</v>
      </c>
    </row>
    <row r="79" spans="1:7" x14ac:dyDescent="0.3">
      <c r="B79" s="85"/>
      <c r="C79" s="103"/>
      <c r="D79" s="96"/>
      <c r="E79" s="97"/>
      <c r="F79" s="98"/>
      <c r="G79" s="98"/>
    </row>
    <row r="80" spans="1:7" x14ac:dyDescent="0.3">
      <c r="A80" s="67"/>
      <c r="B80" s="26" t="s">
        <v>154</v>
      </c>
      <c r="C80" s="87" t="s">
        <v>88</v>
      </c>
      <c r="D80" s="81"/>
      <c r="E80" s="82"/>
      <c r="F80" s="83"/>
      <c r="G80" s="83" t="str">
        <f t="shared" ref="G80" si="13">IF(D80&lt;&gt;"",E80*F80,"")</f>
        <v/>
      </c>
    </row>
    <row r="81" spans="1:7" x14ac:dyDescent="0.3">
      <c r="A81" s="67"/>
      <c r="B81" s="26"/>
      <c r="C81" s="99" t="s">
        <v>100</v>
      </c>
      <c r="D81" s="81"/>
      <c r="E81" s="82"/>
      <c r="F81" s="83"/>
      <c r="G81" s="83"/>
    </row>
    <row r="82" spans="1:7" x14ac:dyDescent="0.3">
      <c r="B82" s="85"/>
      <c r="C82" s="84" t="s">
        <v>28</v>
      </c>
      <c r="D82" s="81" t="s">
        <v>30</v>
      </c>
      <c r="E82" s="82"/>
      <c r="F82" s="83"/>
      <c r="G82" s="83">
        <f>IF(D82&lt;&gt;"",E82*F82,"")</f>
        <v>0</v>
      </c>
    </row>
    <row r="83" spans="1:7" x14ac:dyDescent="0.3">
      <c r="B83" s="85"/>
      <c r="C83" s="84" t="s">
        <v>51</v>
      </c>
      <c r="D83" s="81" t="s">
        <v>30</v>
      </c>
      <c r="E83" s="82"/>
      <c r="F83" s="83"/>
      <c r="G83" s="83">
        <f>IF(D83&lt;&gt;"",E83*F83,"")</f>
        <v>0</v>
      </c>
    </row>
    <row r="84" spans="1:7" x14ac:dyDescent="0.3">
      <c r="B84" s="85"/>
      <c r="C84" s="84" t="s">
        <v>52</v>
      </c>
      <c r="D84" s="81" t="s">
        <v>30</v>
      </c>
      <c r="E84" s="82"/>
      <c r="F84" s="83"/>
      <c r="G84" s="83">
        <f>IF(D84&lt;&gt;"",E84*F84,"")</f>
        <v>0</v>
      </c>
    </row>
    <row r="85" spans="1:7" x14ac:dyDescent="0.3">
      <c r="B85" s="85"/>
      <c r="C85" s="84" t="s">
        <v>53</v>
      </c>
      <c r="D85" s="81" t="s">
        <v>30</v>
      </c>
      <c r="E85" s="82"/>
      <c r="F85" s="83"/>
      <c r="G85" s="83">
        <f t="shared" ref="G85:G90" si="14">IF(D85&lt;&gt;"",E85*F85,"")</f>
        <v>0</v>
      </c>
    </row>
    <row r="86" spans="1:7" x14ac:dyDescent="0.3">
      <c r="B86" s="85"/>
      <c r="C86" s="84" t="s">
        <v>57</v>
      </c>
      <c r="D86" s="81" t="s">
        <v>30</v>
      </c>
      <c r="E86" s="82"/>
      <c r="F86" s="83"/>
      <c r="G86" s="83">
        <f t="shared" ref="G86" si="15">IF(D86&lt;&gt;"",E86*F86,"")</f>
        <v>0</v>
      </c>
    </row>
    <row r="87" spans="1:7" x14ac:dyDescent="0.3">
      <c r="B87" s="85"/>
      <c r="C87" s="84" t="s">
        <v>59</v>
      </c>
      <c r="D87" s="81" t="s">
        <v>30</v>
      </c>
      <c r="E87" s="82"/>
      <c r="F87" s="83"/>
      <c r="G87" s="83">
        <f t="shared" ref="G87" si="16">IF(D87&lt;&gt;"",E87*F87,"")</f>
        <v>0</v>
      </c>
    </row>
    <row r="88" spans="1:7" x14ac:dyDescent="0.3">
      <c r="B88" s="85"/>
      <c r="C88" s="84" t="s">
        <v>54</v>
      </c>
      <c r="D88" s="81" t="s">
        <v>30</v>
      </c>
      <c r="E88" s="82"/>
      <c r="F88" s="83"/>
      <c r="G88" s="83">
        <f t="shared" si="14"/>
        <v>0</v>
      </c>
    </row>
    <row r="89" spans="1:7" x14ac:dyDescent="0.3">
      <c r="B89" s="85"/>
      <c r="C89" s="84" t="s">
        <v>58</v>
      </c>
      <c r="D89" s="81" t="s">
        <v>30</v>
      </c>
      <c r="E89" s="82"/>
      <c r="F89" s="83"/>
      <c r="G89" s="83">
        <f t="shared" si="14"/>
        <v>0</v>
      </c>
    </row>
    <row r="90" spans="1:7" x14ac:dyDescent="0.3">
      <c r="B90" s="85"/>
      <c r="C90" s="84" t="s">
        <v>60</v>
      </c>
      <c r="D90" s="81" t="s">
        <v>30</v>
      </c>
      <c r="E90" s="82"/>
      <c r="F90" s="83"/>
      <c r="G90" s="83">
        <f t="shared" si="14"/>
        <v>0</v>
      </c>
    </row>
    <row r="91" spans="1:7" x14ac:dyDescent="0.3">
      <c r="B91" s="85"/>
      <c r="C91" s="84" t="s">
        <v>55</v>
      </c>
      <c r="D91" s="81" t="s">
        <v>30</v>
      </c>
      <c r="E91" s="82"/>
      <c r="F91" s="83"/>
      <c r="G91" s="83">
        <f t="shared" ref="G91" si="17">IF(D91&lt;&gt;"",E91*F91,"")</f>
        <v>0</v>
      </c>
    </row>
    <row r="92" spans="1:7" x14ac:dyDescent="0.3">
      <c r="B92" s="85"/>
      <c r="C92" s="84" t="s">
        <v>62</v>
      </c>
      <c r="D92" s="81" t="s">
        <v>30</v>
      </c>
      <c r="E92" s="82"/>
      <c r="F92" s="83"/>
      <c r="G92" s="83">
        <f t="shared" ref="G92" si="18">IF(D92&lt;&gt;"",E92*F92,"")</f>
        <v>0</v>
      </c>
    </row>
    <row r="93" spans="1:7" x14ac:dyDescent="0.3">
      <c r="B93" s="85"/>
      <c r="C93" s="84" t="s">
        <v>63</v>
      </c>
      <c r="D93" s="81" t="s">
        <v>30</v>
      </c>
      <c r="E93" s="82"/>
      <c r="F93" s="83"/>
      <c r="G93" s="83">
        <f t="shared" ref="G93" si="19">IF(D93&lt;&gt;"",E93*F93,"")</f>
        <v>0</v>
      </c>
    </row>
    <row r="94" spans="1:7" x14ac:dyDescent="0.3">
      <c r="B94" s="85"/>
      <c r="C94" s="84" t="s">
        <v>56</v>
      </c>
      <c r="D94" s="81" t="s">
        <v>30</v>
      </c>
      <c r="E94" s="82"/>
      <c r="F94" s="83"/>
      <c r="G94" s="83">
        <f t="shared" ref="G94:G96" si="20">IF(D94&lt;&gt;"",E94*F94,"")</f>
        <v>0</v>
      </c>
    </row>
    <row r="95" spans="1:7" x14ac:dyDescent="0.3">
      <c r="B95" s="85"/>
      <c r="C95" s="84" t="s">
        <v>61</v>
      </c>
      <c r="D95" s="81" t="s">
        <v>30</v>
      </c>
      <c r="E95" s="82"/>
      <c r="F95" s="83"/>
      <c r="G95" s="83">
        <f t="shared" si="20"/>
        <v>0</v>
      </c>
    </row>
    <row r="96" spans="1:7" x14ac:dyDescent="0.3">
      <c r="B96" s="85"/>
      <c r="C96" s="84" t="s">
        <v>63</v>
      </c>
      <c r="D96" s="81" t="s">
        <v>30</v>
      </c>
      <c r="E96" s="82"/>
      <c r="F96" s="83"/>
      <c r="G96" s="83">
        <f t="shared" si="20"/>
        <v>0</v>
      </c>
    </row>
    <row r="97" spans="2:7" x14ac:dyDescent="0.3">
      <c r="B97" s="85"/>
      <c r="C97" s="84" t="s">
        <v>68</v>
      </c>
      <c r="D97" s="81" t="s">
        <v>30</v>
      </c>
      <c r="E97" s="82"/>
      <c r="F97" s="83"/>
      <c r="G97" s="83">
        <f t="shared" ref="G97" si="21">IF(D97&lt;&gt;"",E97*F97,"")</f>
        <v>0</v>
      </c>
    </row>
    <row r="98" spans="2:7" x14ac:dyDescent="0.3">
      <c r="B98" s="85"/>
      <c r="C98" s="84" t="s">
        <v>69</v>
      </c>
      <c r="D98" s="81" t="s">
        <v>30</v>
      </c>
      <c r="E98" s="82"/>
      <c r="F98" s="83"/>
      <c r="G98" s="83">
        <f t="shared" ref="G98:G102" si="22">IF(D98&lt;&gt;"",E98*F98,"")</f>
        <v>0</v>
      </c>
    </row>
    <row r="99" spans="2:7" x14ac:dyDescent="0.3">
      <c r="B99" s="85"/>
      <c r="C99" s="84" t="s">
        <v>70</v>
      </c>
      <c r="D99" s="81" t="s">
        <v>30</v>
      </c>
      <c r="E99" s="82"/>
      <c r="F99" s="83"/>
      <c r="G99" s="83">
        <f t="shared" si="22"/>
        <v>0</v>
      </c>
    </row>
    <row r="100" spans="2:7" x14ac:dyDescent="0.3">
      <c r="B100" s="85"/>
      <c r="C100" s="84" t="s">
        <v>71</v>
      </c>
      <c r="D100" s="81" t="s">
        <v>30</v>
      </c>
      <c r="E100" s="82"/>
      <c r="F100" s="83"/>
      <c r="G100" s="83">
        <f t="shared" si="22"/>
        <v>0</v>
      </c>
    </row>
    <row r="101" spans="2:7" x14ac:dyDescent="0.3">
      <c r="B101" s="85"/>
      <c r="C101" s="84" t="s">
        <v>72</v>
      </c>
      <c r="D101" s="81" t="s">
        <v>30</v>
      </c>
      <c r="E101" s="82"/>
      <c r="F101" s="83"/>
      <c r="G101" s="83">
        <f t="shared" si="22"/>
        <v>0</v>
      </c>
    </row>
    <row r="102" spans="2:7" x14ac:dyDescent="0.3">
      <c r="B102" s="85"/>
      <c r="C102" s="84" t="s">
        <v>73</v>
      </c>
      <c r="D102" s="81" t="s">
        <v>30</v>
      </c>
      <c r="E102" s="82"/>
      <c r="F102" s="83"/>
      <c r="G102" s="83">
        <f t="shared" si="22"/>
        <v>0</v>
      </c>
    </row>
    <row r="103" spans="2:7" x14ac:dyDescent="0.3">
      <c r="B103" s="85"/>
      <c r="C103" s="84" t="s">
        <v>74</v>
      </c>
      <c r="D103" s="81" t="s">
        <v>30</v>
      </c>
      <c r="E103" s="82"/>
      <c r="F103" s="83"/>
      <c r="G103" s="83">
        <f t="shared" ref="G103:G115" si="23">IF(D103&lt;&gt;"",E103*F103,"")</f>
        <v>0</v>
      </c>
    </row>
    <row r="104" spans="2:7" x14ac:dyDescent="0.3">
      <c r="B104" s="85"/>
      <c r="C104" s="84" t="s">
        <v>75</v>
      </c>
      <c r="D104" s="81" t="s">
        <v>30</v>
      </c>
      <c r="E104" s="82"/>
      <c r="F104" s="83"/>
      <c r="G104" s="83">
        <f t="shared" si="23"/>
        <v>0</v>
      </c>
    </row>
    <row r="105" spans="2:7" x14ac:dyDescent="0.3">
      <c r="B105" s="85"/>
      <c r="C105" s="84" t="s">
        <v>76</v>
      </c>
      <c r="D105" s="81" t="s">
        <v>30</v>
      </c>
      <c r="E105" s="82"/>
      <c r="F105" s="83"/>
      <c r="G105" s="83">
        <f t="shared" si="23"/>
        <v>0</v>
      </c>
    </row>
    <row r="106" spans="2:7" x14ac:dyDescent="0.3">
      <c r="B106" s="85"/>
      <c r="C106" s="84" t="s">
        <v>77</v>
      </c>
      <c r="D106" s="81" t="s">
        <v>30</v>
      </c>
      <c r="E106" s="82"/>
      <c r="F106" s="83"/>
      <c r="G106" s="83">
        <f t="shared" si="23"/>
        <v>0</v>
      </c>
    </row>
    <row r="107" spans="2:7" x14ac:dyDescent="0.3">
      <c r="B107" s="85"/>
      <c r="C107" s="84" t="s">
        <v>78</v>
      </c>
      <c r="D107" s="81" t="s">
        <v>30</v>
      </c>
      <c r="E107" s="82"/>
      <c r="F107" s="83"/>
      <c r="G107" s="83">
        <f t="shared" si="23"/>
        <v>0</v>
      </c>
    </row>
    <row r="108" spans="2:7" x14ac:dyDescent="0.3">
      <c r="B108" s="85"/>
      <c r="C108" s="84" t="s">
        <v>79</v>
      </c>
      <c r="D108" s="81" t="s">
        <v>30</v>
      </c>
      <c r="E108" s="82"/>
      <c r="F108" s="83"/>
      <c r="G108" s="83">
        <f t="shared" si="23"/>
        <v>0</v>
      </c>
    </row>
    <row r="109" spans="2:7" x14ac:dyDescent="0.3">
      <c r="B109" s="85"/>
      <c r="C109" s="84" t="s">
        <v>64</v>
      </c>
      <c r="D109" s="81" t="s">
        <v>30</v>
      </c>
      <c r="E109" s="82"/>
      <c r="F109" s="83"/>
      <c r="G109" s="83">
        <f t="shared" si="23"/>
        <v>0</v>
      </c>
    </row>
    <row r="110" spans="2:7" x14ac:dyDescent="0.3">
      <c r="B110" s="85"/>
      <c r="C110" s="84" t="s">
        <v>65</v>
      </c>
      <c r="D110" s="81" t="s">
        <v>30</v>
      </c>
      <c r="E110" s="82"/>
      <c r="F110" s="83"/>
      <c r="G110" s="83">
        <f t="shared" si="23"/>
        <v>0</v>
      </c>
    </row>
    <row r="111" spans="2:7" x14ac:dyDescent="0.3">
      <c r="B111" s="85"/>
      <c r="C111" s="84" t="s">
        <v>66</v>
      </c>
      <c r="D111" s="81" t="s">
        <v>30</v>
      </c>
      <c r="E111" s="82"/>
      <c r="F111" s="83"/>
      <c r="G111" s="83">
        <f t="shared" si="23"/>
        <v>0</v>
      </c>
    </row>
    <row r="112" spans="2:7" x14ac:dyDescent="0.3">
      <c r="B112" s="85"/>
      <c r="C112" s="84"/>
      <c r="D112" s="81"/>
      <c r="E112" s="82"/>
      <c r="F112" s="83"/>
      <c r="G112" s="83"/>
    </row>
    <row r="113" spans="1:7" x14ac:dyDescent="0.3">
      <c r="B113" s="85"/>
      <c r="C113" s="84" t="s">
        <v>97</v>
      </c>
      <c r="D113" s="81" t="s">
        <v>20</v>
      </c>
      <c r="E113" s="82"/>
      <c r="F113" s="83"/>
      <c r="G113" s="83">
        <f t="shared" si="23"/>
        <v>0</v>
      </c>
    </row>
    <row r="114" spans="1:7" x14ac:dyDescent="0.3">
      <c r="B114" s="85"/>
      <c r="C114" s="84" t="s">
        <v>99</v>
      </c>
      <c r="D114" s="81" t="s">
        <v>30</v>
      </c>
      <c r="E114" s="82"/>
      <c r="F114" s="83"/>
      <c r="G114" s="83">
        <f t="shared" si="23"/>
        <v>0</v>
      </c>
    </row>
    <row r="115" spans="1:7" x14ac:dyDescent="0.3">
      <c r="B115" s="85"/>
      <c r="C115" s="84" t="s">
        <v>98</v>
      </c>
      <c r="D115" s="81" t="s">
        <v>30</v>
      </c>
      <c r="E115" s="82"/>
      <c r="F115" s="83"/>
      <c r="G115" s="83">
        <f t="shared" si="23"/>
        <v>0</v>
      </c>
    </row>
    <row r="116" spans="1:7" x14ac:dyDescent="0.3">
      <c r="B116" s="85"/>
      <c r="C116" s="95" t="s">
        <v>89</v>
      </c>
      <c r="D116" s="96"/>
      <c r="E116" s="97"/>
      <c r="F116" s="98"/>
      <c r="G116" s="98">
        <f>SUM(G82:G115)</f>
        <v>0</v>
      </c>
    </row>
    <row r="117" spans="1:7" x14ac:dyDescent="0.3">
      <c r="B117" s="85"/>
      <c r="C117" s="84"/>
      <c r="D117" s="81"/>
      <c r="E117" s="82"/>
      <c r="F117" s="83"/>
      <c r="G117" s="83" t="str">
        <f>IF(D117&lt;&gt;"",E117*F117,"")</f>
        <v/>
      </c>
    </row>
    <row r="118" spans="1:7" x14ac:dyDescent="0.3">
      <c r="A118" s="67"/>
      <c r="B118" s="26" t="s">
        <v>180</v>
      </c>
      <c r="C118" s="87" t="s">
        <v>181</v>
      </c>
      <c r="D118" s="81"/>
      <c r="E118" s="82"/>
      <c r="F118" s="83"/>
      <c r="G118" s="83" t="str">
        <f t="shared" ref="G118:G121" si="24">IF(D118&lt;&gt;"",E118*F118,"")</f>
        <v/>
      </c>
    </row>
    <row r="119" spans="1:7" x14ac:dyDescent="0.3">
      <c r="A119" s="67"/>
      <c r="B119" s="85"/>
      <c r="C119" s="84" t="s">
        <v>183</v>
      </c>
      <c r="D119" s="81" t="s">
        <v>184</v>
      </c>
      <c r="E119" s="82"/>
      <c r="F119" s="83"/>
      <c r="G119" s="83">
        <f t="shared" si="24"/>
        <v>0</v>
      </c>
    </row>
    <row r="120" spans="1:7" x14ac:dyDescent="0.3">
      <c r="A120" s="67"/>
      <c r="B120" s="85"/>
      <c r="C120" s="84" t="s">
        <v>185</v>
      </c>
      <c r="D120" s="81" t="s">
        <v>106</v>
      </c>
      <c r="E120" s="82"/>
      <c r="F120" s="83"/>
      <c r="G120" s="83">
        <f t="shared" si="24"/>
        <v>0</v>
      </c>
    </row>
    <row r="121" spans="1:7" x14ac:dyDescent="0.3">
      <c r="A121" s="67"/>
      <c r="B121" s="85"/>
      <c r="C121" s="84" t="s">
        <v>186</v>
      </c>
      <c r="D121" s="81" t="s">
        <v>106</v>
      </c>
      <c r="E121" s="82"/>
      <c r="F121" s="83"/>
      <c r="G121" s="83">
        <f t="shared" si="24"/>
        <v>0</v>
      </c>
    </row>
    <row r="122" spans="1:7" x14ac:dyDescent="0.3">
      <c r="B122" s="85"/>
      <c r="C122" s="95" t="s">
        <v>182</v>
      </c>
      <c r="D122" s="96"/>
      <c r="E122" s="97"/>
      <c r="F122" s="98"/>
      <c r="G122" s="98">
        <f>SUM(G119:G121)</f>
        <v>0</v>
      </c>
    </row>
    <row r="123" spans="1:7" x14ac:dyDescent="0.3">
      <c r="B123" s="68"/>
      <c r="C123" s="71"/>
      <c r="D123" s="69"/>
      <c r="E123" s="94"/>
      <c r="F123" s="70"/>
      <c r="G123" s="70"/>
    </row>
    <row r="124" spans="1:7" x14ac:dyDescent="0.3">
      <c r="A124" s="67"/>
      <c r="B124" s="26" t="s">
        <v>153</v>
      </c>
      <c r="C124" s="87" t="s">
        <v>101</v>
      </c>
      <c r="D124" s="81"/>
      <c r="E124" s="82"/>
      <c r="F124" s="83"/>
      <c r="G124" s="83" t="str">
        <f t="shared" ref="G124:G129" si="25">IF(D124&lt;&gt;"",E124*F124,"")</f>
        <v/>
      </c>
    </row>
    <row r="125" spans="1:7" x14ac:dyDescent="0.3">
      <c r="A125" s="67"/>
      <c r="B125" s="85"/>
      <c r="C125" s="84" t="s">
        <v>105</v>
      </c>
      <c r="D125" s="81" t="s">
        <v>15</v>
      </c>
      <c r="E125" s="82">
        <v>1</v>
      </c>
      <c r="F125" s="83"/>
      <c r="G125" s="83">
        <f t="shared" ref="G125:G126" si="26">IF(D125&lt;&gt;"",E125*F125,"")</f>
        <v>0</v>
      </c>
    </row>
    <row r="126" spans="1:7" x14ac:dyDescent="0.3">
      <c r="A126" s="67"/>
      <c r="B126" s="85"/>
      <c r="C126" s="84" t="s">
        <v>27</v>
      </c>
      <c r="D126" s="81" t="s">
        <v>106</v>
      </c>
      <c r="E126" s="82"/>
      <c r="F126" s="83"/>
      <c r="G126" s="83">
        <f t="shared" si="26"/>
        <v>0</v>
      </c>
    </row>
    <row r="127" spans="1:7" x14ac:dyDescent="0.3">
      <c r="A127" s="67"/>
      <c r="B127" s="85"/>
      <c r="C127" s="84" t="s">
        <v>32</v>
      </c>
      <c r="D127" s="81" t="s">
        <v>106</v>
      </c>
      <c r="E127" s="82"/>
      <c r="F127" s="83"/>
      <c r="G127" s="83">
        <f t="shared" si="25"/>
        <v>0</v>
      </c>
    </row>
    <row r="128" spans="1:7" x14ac:dyDescent="0.3">
      <c r="A128" s="67"/>
      <c r="B128" s="85"/>
      <c r="C128" s="84" t="s">
        <v>102</v>
      </c>
      <c r="D128" s="81" t="s">
        <v>15</v>
      </c>
      <c r="E128" s="82">
        <v>1</v>
      </c>
      <c r="F128" s="83"/>
      <c r="G128" s="83">
        <f t="shared" si="25"/>
        <v>0</v>
      </c>
    </row>
    <row r="129" spans="1:7" x14ac:dyDescent="0.3">
      <c r="B129" s="85"/>
      <c r="C129" s="84" t="s">
        <v>103</v>
      </c>
      <c r="D129" s="81" t="s">
        <v>15</v>
      </c>
      <c r="E129" s="82">
        <v>1</v>
      </c>
      <c r="F129" s="83"/>
      <c r="G129" s="83">
        <f t="shared" si="25"/>
        <v>0</v>
      </c>
    </row>
    <row r="130" spans="1:7" x14ac:dyDescent="0.3">
      <c r="B130" s="85"/>
      <c r="C130" s="95" t="s">
        <v>104</v>
      </c>
      <c r="D130" s="96"/>
      <c r="E130" s="97"/>
      <c r="F130" s="98"/>
      <c r="G130" s="98">
        <f>SUM(G125:G129)</f>
        <v>0</v>
      </c>
    </row>
    <row r="131" spans="1:7" x14ac:dyDescent="0.3">
      <c r="B131" s="68"/>
      <c r="C131" s="71"/>
      <c r="D131" s="69"/>
      <c r="E131" s="94"/>
      <c r="F131" s="70"/>
      <c r="G131" s="70"/>
    </row>
    <row r="132" spans="1:7" x14ac:dyDescent="0.3">
      <c r="A132" s="67"/>
      <c r="B132" s="26" t="s">
        <v>152</v>
      </c>
      <c r="C132" s="87" t="s">
        <v>187</v>
      </c>
      <c r="D132" s="81"/>
      <c r="E132" s="82"/>
      <c r="F132" s="83"/>
      <c r="G132" s="83" t="str">
        <f t="shared" ref="G132:G136" si="27">IF(D132&lt;&gt;"",E132*F132,"")</f>
        <v/>
      </c>
    </row>
    <row r="133" spans="1:7" x14ac:dyDescent="0.3">
      <c r="B133" s="85"/>
      <c r="C133" s="102" t="s">
        <v>107</v>
      </c>
      <c r="D133" s="81" t="s">
        <v>20</v>
      </c>
      <c r="E133" s="82"/>
      <c r="F133" s="83"/>
      <c r="G133" s="83">
        <f t="shared" ref="G133" si="28">IF(D133&lt;&gt;"",E133*F133,"")</f>
        <v>0</v>
      </c>
    </row>
    <row r="134" spans="1:7" x14ac:dyDescent="0.3">
      <c r="B134" s="85"/>
      <c r="C134" s="84" t="s">
        <v>91</v>
      </c>
      <c r="D134" s="81" t="s">
        <v>20</v>
      </c>
      <c r="E134" s="82"/>
      <c r="F134" s="83"/>
      <c r="G134" s="83">
        <f t="shared" si="27"/>
        <v>0</v>
      </c>
    </row>
    <row r="135" spans="1:7" x14ac:dyDescent="0.3">
      <c r="B135" s="85"/>
      <c r="C135" s="84" t="s">
        <v>92</v>
      </c>
      <c r="D135" s="81" t="s">
        <v>20</v>
      </c>
      <c r="E135" s="82"/>
      <c r="F135" s="83"/>
      <c r="G135" s="83">
        <f t="shared" si="27"/>
        <v>0</v>
      </c>
    </row>
    <row r="136" spans="1:7" x14ac:dyDescent="0.3">
      <c r="B136" s="85"/>
      <c r="C136" s="84" t="s">
        <v>96</v>
      </c>
      <c r="D136" s="81" t="s">
        <v>20</v>
      </c>
      <c r="E136" s="82"/>
      <c r="F136" s="83"/>
      <c r="G136" s="83">
        <f t="shared" si="27"/>
        <v>0</v>
      </c>
    </row>
    <row r="137" spans="1:7" x14ac:dyDescent="0.3">
      <c r="B137" s="85"/>
      <c r="C137" s="84" t="s">
        <v>189</v>
      </c>
      <c r="D137" s="81" t="s">
        <v>20</v>
      </c>
      <c r="E137" s="82"/>
      <c r="F137" s="83"/>
      <c r="G137" s="83">
        <f t="shared" ref="G137" si="29">IF(D137&lt;&gt;"",E137*F137,"")</f>
        <v>0</v>
      </c>
    </row>
    <row r="138" spans="1:7" x14ac:dyDescent="0.3">
      <c r="B138" s="85"/>
      <c r="C138" s="84" t="s">
        <v>190</v>
      </c>
      <c r="D138" s="81" t="s">
        <v>20</v>
      </c>
      <c r="E138" s="82"/>
      <c r="F138" s="83"/>
      <c r="G138" s="83">
        <f t="shared" ref="G138" si="30">IF(D138&lt;&gt;"",E138*F138,"")</f>
        <v>0</v>
      </c>
    </row>
    <row r="139" spans="1:7" x14ac:dyDescent="0.3">
      <c r="B139" s="85"/>
      <c r="C139" s="95" t="s">
        <v>188</v>
      </c>
      <c r="D139" s="96"/>
      <c r="E139" s="97"/>
      <c r="F139" s="98"/>
      <c r="G139" s="98">
        <f>SUM(G133:G138)</f>
        <v>0</v>
      </c>
    </row>
    <row r="140" spans="1:7" x14ac:dyDescent="0.3">
      <c r="B140" s="68"/>
      <c r="C140" s="71"/>
      <c r="D140" s="69"/>
      <c r="E140" s="94"/>
      <c r="F140" s="70"/>
      <c r="G140" s="70"/>
    </row>
    <row r="141" spans="1:7" x14ac:dyDescent="0.3">
      <c r="A141" s="67"/>
      <c r="B141" s="26" t="s">
        <v>191</v>
      </c>
      <c r="C141" s="87" t="s">
        <v>192</v>
      </c>
      <c r="D141" s="81"/>
      <c r="E141" s="82"/>
      <c r="F141" s="83"/>
      <c r="G141" s="83" t="str">
        <f t="shared" ref="G141:G148" si="31">IF(D141&lt;&gt;"",E141*F141,"")</f>
        <v/>
      </c>
    </row>
    <row r="142" spans="1:7" x14ac:dyDescent="0.3">
      <c r="B142" s="85"/>
      <c r="C142" s="102" t="s">
        <v>36</v>
      </c>
      <c r="D142" s="81" t="s">
        <v>20</v>
      </c>
      <c r="E142" s="82">
        <v>1</v>
      </c>
      <c r="F142" s="83"/>
      <c r="G142" s="83">
        <f t="shared" si="31"/>
        <v>0</v>
      </c>
    </row>
    <row r="143" spans="1:7" x14ac:dyDescent="0.3">
      <c r="B143" s="85"/>
      <c r="C143" s="84" t="s">
        <v>37</v>
      </c>
      <c r="D143" s="81" t="s">
        <v>20</v>
      </c>
      <c r="E143" s="82">
        <v>1</v>
      </c>
      <c r="F143" s="83"/>
      <c r="G143" s="83">
        <f t="shared" si="31"/>
        <v>0</v>
      </c>
    </row>
    <row r="144" spans="1:7" x14ac:dyDescent="0.3">
      <c r="B144" s="85"/>
      <c r="C144" s="84" t="s">
        <v>38</v>
      </c>
      <c r="D144" s="81" t="s">
        <v>20</v>
      </c>
      <c r="E144" s="82">
        <v>1</v>
      </c>
      <c r="F144" s="83"/>
      <c r="G144" s="83">
        <f t="shared" si="31"/>
        <v>0</v>
      </c>
    </row>
    <row r="145" spans="1:7" x14ac:dyDescent="0.3">
      <c r="B145" s="85"/>
      <c r="C145" s="84" t="s">
        <v>39</v>
      </c>
      <c r="D145" s="81" t="s">
        <v>20</v>
      </c>
      <c r="E145" s="82">
        <v>1</v>
      </c>
      <c r="F145" s="83"/>
      <c r="G145" s="83">
        <f t="shared" si="31"/>
        <v>0</v>
      </c>
    </row>
    <row r="146" spans="1:7" x14ac:dyDescent="0.3">
      <c r="B146" s="85"/>
      <c r="C146" s="84" t="s">
        <v>40</v>
      </c>
      <c r="D146" s="81" t="s">
        <v>20</v>
      </c>
      <c r="E146" s="82">
        <v>1</v>
      </c>
      <c r="F146" s="83"/>
      <c r="G146" s="83">
        <f t="shared" si="31"/>
        <v>0</v>
      </c>
    </row>
    <row r="147" spans="1:7" x14ac:dyDescent="0.3">
      <c r="B147" s="85"/>
      <c r="C147" s="84" t="s">
        <v>41</v>
      </c>
      <c r="D147" s="81" t="s">
        <v>20</v>
      </c>
      <c r="E147" s="82">
        <v>1</v>
      </c>
      <c r="F147" s="83"/>
      <c r="G147" s="83">
        <f t="shared" si="31"/>
        <v>0</v>
      </c>
    </row>
    <row r="148" spans="1:7" x14ac:dyDescent="0.3">
      <c r="B148" s="85"/>
      <c r="C148" s="84" t="s">
        <v>144</v>
      </c>
      <c r="D148" s="81" t="s">
        <v>15</v>
      </c>
      <c r="E148" s="82">
        <v>1</v>
      </c>
      <c r="F148" s="83"/>
      <c r="G148" s="83">
        <f t="shared" si="31"/>
        <v>0</v>
      </c>
    </row>
    <row r="149" spans="1:7" x14ac:dyDescent="0.3">
      <c r="B149" s="85"/>
      <c r="C149" s="95" t="s">
        <v>193</v>
      </c>
      <c r="D149" s="96"/>
      <c r="E149" s="97"/>
      <c r="F149" s="98"/>
      <c r="G149" s="98">
        <f>SUM(G142:G148)</f>
        <v>0</v>
      </c>
    </row>
    <row r="150" spans="1:7" x14ac:dyDescent="0.3">
      <c r="A150" s="67"/>
      <c r="B150" s="104" t="s">
        <v>168</v>
      </c>
      <c r="C150" s="87" t="s">
        <v>95</v>
      </c>
      <c r="D150" s="81"/>
      <c r="E150" s="82"/>
      <c r="F150" s="83"/>
      <c r="G150" s="83" t="str">
        <f t="shared" ref="G150:G153" si="32">IF(D150&lt;&gt;"",E150*F150,"")</f>
        <v/>
      </c>
    </row>
    <row r="151" spans="1:7" x14ac:dyDescent="0.3">
      <c r="A151" s="67"/>
      <c r="B151" s="85"/>
      <c r="C151" s="80" t="s">
        <v>93</v>
      </c>
      <c r="D151" s="81" t="s">
        <v>20</v>
      </c>
      <c r="E151" s="82"/>
      <c r="F151" s="83"/>
      <c r="G151" s="83">
        <f t="shared" si="32"/>
        <v>0</v>
      </c>
    </row>
    <row r="152" spans="1:7" x14ac:dyDescent="0.3">
      <c r="A152" s="67"/>
      <c r="B152" s="85"/>
      <c r="C152" s="84" t="s">
        <v>94</v>
      </c>
      <c r="D152" s="81" t="s">
        <v>20</v>
      </c>
      <c r="E152" s="82"/>
      <c r="F152" s="83"/>
      <c r="G152" s="83">
        <f t="shared" si="32"/>
        <v>0</v>
      </c>
    </row>
    <row r="153" spans="1:7" x14ac:dyDescent="0.3">
      <c r="A153" s="67"/>
      <c r="B153" s="85"/>
      <c r="C153" s="84" t="s">
        <v>110</v>
      </c>
      <c r="D153" s="81" t="s">
        <v>15</v>
      </c>
      <c r="E153" s="82">
        <v>1</v>
      </c>
      <c r="F153" s="83"/>
      <c r="G153" s="83">
        <f t="shared" si="32"/>
        <v>0</v>
      </c>
    </row>
    <row r="154" spans="1:7" x14ac:dyDescent="0.3">
      <c r="B154" s="85"/>
      <c r="C154" s="95" t="s">
        <v>195</v>
      </c>
      <c r="D154" s="96"/>
      <c r="E154" s="97"/>
      <c r="F154" s="98"/>
      <c r="G154" s="98">
        <f>SUM(G151:G153)</f>
        <v>0</v>
      </c>
    </row>
    <row r="155" spans="1:7" x14ac:dyDescent="0.3">
      <c r="A155" s="67"/>
      <c r="B155" s="85"/>
      <c r="C155" s="86"/>
      <c r="D155" s="81"/>
      <c r="E155" s="82"/>
      <c r="F155" s="83"/>
      <c r="G155" s="83"/>
    </row>
    <row r="156" spans="1:7" x14ac:dyDescent="0.3">
      <c r="B156" s="85"/>
      <c r="C156" s="80"/>
      <c r="D156" s="81"/>
      <c r="E156" s="82"/>
      <c r="F156" s="83"/>
      <c r="G156" s="83"/>
    </row>
    <row r="157" spans="1:7" x14ac:dyDescent="0.3">
      <c r="B157" s="133" t="s">
        <v>33</v>
      </c>
      <c r="C157" s="134"/>
      <c r="D157" s="134"/>
      <c r="E157" s="134"/>
      <c r="F157" s="135"/>
      <c r="G157" s="75">
        <f>G78+G116+G130+G139+G51+G42+G154+G35+G27+G55+G122+G149+G60</f>
        <v>0</v>
      </c>
    </row>
    <row r="158" spans="1:7" x14ac:dyDescent="0.3">
      <c r="B158" s="25"/>
      <c r="C158" s="45"/>
      <c r="D158" s="24"/>
      <c r="E158" s="92"/>
      <c r="F158" s="63"/>
      <c r="G158" s="63"/>
    </row>
    <row r="159" spans="1:7" x14ac:dyDescent="0.3">
      <c r="B159" s="25"/>
      <c r="C159" s="46" t="s">
        <v>111</v>
      </c>
      <c r="D159" s="24"/>
      <c r="E159" s="92"/>
      <c r="F159" s="63"/>
      <c r="G159" s="63"/>
    </row>
    <row r="160" spans="1:7" x14ac:dyDescent="0.3">
      <c r="B160" s="25"/>
      <c r="C160" s="47"/>
      <c r="D160" s="24"/>
      <c r="E160" s="92"/>
      <c r="F160" s="63"/>
      <c r="G160" s="63"/>
    </row>
    <row r="161" spans="1:7" x14ac:dyDescent="0.3">
      <c r="B161" s="26">
        <v>4</v>
      </c>
      <c r="C161" s="65" t="s">
        <v>196</v>
      </c>
      <c r="D161" s="81"/>
      <c r="E161" s="82"/>
      <c r="F161" s="83"/>
      <c r="G161" s="83" t="str">
        <f t="shared" ref="G161:G163" si="33">IF(D161&lt;&gt;"",E161*F161,"")</f>
        <v/>
      </c>
    </row>
    <row r="162" spans="1:7" x14ac:dyDescent="0.3">
      <c r="A162" s="67"/>
      <c r="B162" s="85"/>
      <c r="C162" s="80" t="s">
        <v>114</v>
      </c>
      <c r="D162" s="81" t="s">
        <v>20</v>
      </c>
      <c r="E162" s="82"/>
      <c r="F162" s="83"/>
      <c r="G162" s="83">
        <f t="shared" si="33"/>
        <v>0</v>
      </c>
    </row>
    <row r="163" spans="1:7" x14ac:dyDescent="0.3">
      <c r="A163" s="67"/>
      <c r="B163" s="85"/>
      <c r="C163" s="84" t="s">
        <v>115</v>
      </c>
      <c r="D163" s="81" t="s">
        <v>15</v>
      </c>
      <c r="E163" s="82">
        <v>1</v>
      </c>
      <c r="F163" s="83"/>
      <c r="G163" s="83">
        <f t="shared" si="33"/>
        <v>0</v>
      </c>
    </row>
    <row r="164" spans="1:7" x14ac:dyDescent="0.3">
      <c r="A164" s="67"/>
      <c r="B164" s="85"/>
      <c r="C164" s="84" t="s">
        <v>135</v>
      </c>
      <c r="D164" s="81" t="s">
        <v>15</v>
      </c>
      <c r="E164" s="82">
        <v>1</v>
      </c>
      <c r="F164" s="83"/>
      <c r="G164" s="83">
        <f t="shared" ref="G164:G165" si="34">IF(D164&lt;&gt;"",E164*F164,"")</f>
        <v>0</v>
      </c>
    </row>
    <row r="165" spans="1:7" x14ac:dyDescent="0.3">
      <c r="A165" s="67"/>
      <c r="B165" s="85"/>
      <c r="C165" s="84" t="s">
        <v>134</v>
      </c>
      <c r="D165" s="81" t="s">
        <v>20</v>
      </c>
      <c r="E165" s="82"/>
      <c r="F165" s="83"/>
      <c r="G165" s="83">
        <f t="shared" si="34"/>
        <v>0</v>
      </c>
    </row>
    <row r="166" spans="1:7" x14ac:dyDescent="0.3">
      <c r="B166" s="85"/>
      <c r="C166" s="84" t="s">
        <v>116</v>
      </c>
      <c r="D166" s="81" t="s">
        <v>15</v>
      </c>
      <c r="E166" s="82">
        <v>1</v>
      </c>
      <c r="F166" s="83"/>
      <c r="G166" s="83">
        <f t="shared" ref="G166" si="35">IF(D166&lt;&gt;"",E166*F166,"")</f>
        <v>0</v>
      </c>
    </row>
    <row r="167" spans="1:7" x14ac:dyDescent="0.3">
      <c r="B167" s="85"/>
      <c r="C167" s="80" t="s">
        <v>117</v>
      </c>
      <c r="D167" s="81" t="s">
        <v>15</v>
      </c>
      <c r="E167" s="82">
        <v>1</v>
      </c>
      <c r="F167" s="83"/>
      <c r="G167" s="83">
        <f t="shared" ref="G167" si="36">IF(D167&lt;&gt;"",E167*F167,"")</f>
        <v>0</v>
      </c>
    </row>
    <row r="168" spans="1:7" x14ac:dyDescent="0.3">
      <c r="B168" s="85"/>
      <c r="C168" s="95" t="s">
        <v>133</v>
      </c>
      <c r="D168" s="96"/>
      <c r="E168" s="97"/>
      <c r="F168" s="98"/>
      <c r="G168" s="98">
        <f>SUM(G161:G167)</f>
        <v>0</v>
      </c>
    </row>
    <row r="169" spans="1:7" x14ac:dyDescent="0.3">
      <c r="B169" s="85"/>
      <c r="C169" s="80"/>
      <c r="D169" s="81"/>
      <c r="E169" s="82"/>
      <c r="F169" s="83"/>
      <c r="G169" s="83"/>
    </row>
    <row r="170" spans="1:7" x14ac:dyDescent="0.3">
      <c r="B170" s="26">
        <v>5</v>
      </c>
      <c r="C170" s="65" t="s">
        <v>118</v>
      </c>
      <c r="D170" s="81"/>
      <c r="E170" s="82"/>
      <c r="F170" s="83"/>
      <c r="G170" s="83" t="str">
        <f t="shared" ref="G170:G173" si="37">IF(D170&lt;&gt;"",E170*F170,"")</f>
        <v/>
      </c>
    </row>
    <row r="171" spans="1:7" x14ac:dyDescent="0.3">
      <c r="B171" s="85"/>
      <c r="C171" s="80" t="s">
        <v>119</v>
      </c>
      <c r="D171" s="81" t="s">
        <v>20</v>
      </c>
      <c r="E171" s="82"/>
      <c r="F171" s="83"/>
      <c r="G171" s="83">
        <f t="shared" si="37"/>
        <v>0</v>
      </c>
    </row>
    <row r="172" spans="1:7" x14ac:dyDescent="0.3">
      <c r="B172" s="85"/>
      <c r="C172" s="80" t="s">
        <v>120</v>
      </c>
      <c r="D172" s="81" t="s">
        <v>20</v>
      </c>
      <c r="E172" s="82"/>
      <c r="F172" s="83"/>
      <c r="G172" s="83">
        <f t="shared" si="37"/>
        <v>0</v>
      </c>
    </row>
    <row r="173" spans="1:7" x14ac:dyDescent="0.3">
      <c r="B173" s="85"/>
      <c r="C173" s="80" t="s">
        <v>121</v>
      </c>
      <c r="D173" s="81" t="s">
        <v>20</v>
      </c>
      <c r="E173" s="82"/>
      <c r="F173" s="83"/>
      <c r="G173" s="83">
        <f t="shared" si="37"/>
        <v>0</v>
      </c>
    </row>
    <row r="174" spans="1:7" x14ac:dyDescent="0.3">
      <c r="B174" s="85"/>
      <c r="C174" s="80" t="s">
        <v>122</v>
      </c>
      <c r="D174" s="81" t="s">
        <v>20</v>
      </c>
      <c r="E174" s="82"/>
      <c r="F174" s="83"/>
      <c r="G174" s="83">
        <f t="shared" ref="G174:G179" si="38">IF(D174&lt;&gt;"",E174*F174,"")</f>
        <v>0</v>
      </c>
    </row>
    <row r="175" spans="1:7" x14ac:dyDescent="0.3">
      <c r="B175" s="85"/>
      <c r="C175" s="80" t="s">
        <v>88</v>
      </c>
      <c r="D175" s="81" t="s">
        <v>15</v>
      </c>
      <c r="E175" s="82">
        <v>1</v>
      </c>
      <c r="F175" s="83"/>
      <c r="G175" s="83">
        <f t="shared" ref="G175" si="39">IF(D175&lt;&gt;"",E175*F175,"")</f>
        <v>0</v>
      </c>
    </row>
    <row r="176" spans="1:7" x14ac:dyDescent="0.3">
      <c r="B176" s="85"/>
      <c r="C176" s="80" t="s">
        <v>140</v>
      </c>
      <c r="D176" s="81" t="s">
        <v>15</v>
      </c>
      <c r="E176" s="82">
        <v>1</v>
      </c>
      <c r="F176" s="83"/>
      <c r="G176" s="83">
        <f t="shared" ref="G176" si="40">IF(D176&lt;&gt;"",E176*F176,"")</f>
        <v>0</v>
      </c>
    </row>
    <row r="177" spans="1:7" x14ac:dyDescent="0.3">
      <c r="B177" s="85"/>
      <c r="C177" s="80" t="s">
        <v>123</v>
      </c>
      <c r="D177" s="81" t="s">
        <v>15</v>
      </c>
      <c r="E177" s="82">
        <v>1</v>
      </c>
      <c r="F177" s="83"/>
      <c r="G177" s="83">
        <f t="shared" si="38"/>
        <v>0</v>
      </c>
    </row>
    <row r="178" spans="1:7" x14ac:dyDescent="0.3">
      <c r="B178" s="85"/>
      <c r="C178" s="80" t="s">
        <v>124</v>
      </c>
      <c r="D178" s="81" t="s">
        <v>15</v>
      </c>
      <c r="E178" s="82">
        <v>1</v>
      </c>
      <c r="F178" s="83"/>
      <c r="G178" s="83">
        <f t="shared" si="38"/>
        <v>0</v>
      </c>
    </row>
    <row r="179" spans="1:7" x14ac:dyDescent="0.3">
      <c r="B179" s="85"/>
      <c r="C179" s="80" t="s">
        <v>125</v>
      </c>
      <c r="D179" s="81" t="s">
        <v>15</v>
      </c>
      <c r="E179" s="82">
        <v>1</v>
      </c>
      <c r="F179" s="83"/>
      <c r="G179" s="83">
        <f t="shared" si="38"/>
        <v>0</v>
      </c>
    </row>
    <row r="180" spans="1:7" x14ac:dyDescent="0.3">
      <c r="B180" s="85"/>
      <c r="C180" s="95" t="s">
        <v>139</v>
      </c>
      <c r="D180" s="96"/>
      <c r="E180" s="97"/>
      <c r="F180" s="98"/>
      <c r="G180" s="98">
        <f>SUM(G171:G179)</f>
        <v>0</v>
      </c>
    </row>
    <row r="181" spans="1:7" x14ac:dyDescent="0.3">
      <c r="A181" s="67"/>
      <c r="B181" s="85"/>
      <c r="C181" s="80"/>
      <c r="D181" s="81"/>
      <c r="E181" s="82"/>
      <c r="F181" s="83"/>
      <c r="G181" s="83" t="str">
        <f t="shared" ref="G181:G191" si="41">IF(D181&lt;&gt;"",E181*F181,"")</f>
        <v/>
      </c>
    </row>
    <row r="182" spans="1:7" x14ac:dyDescent="0.3">
      <c r="A182" s="67"/>
      <c r="B182" s="26">
        <v>6</v>
      </c>
      <c r="C182" s="65" t="s">
        <v>113</v>
      </c>
      <c r="D182" s="81"/>
      <c r="E182" s="82"/>
      <c r="F182" s="83"/>
      <c r="G182" s="83" t="str">
        <f t="shared" si="41"/>
        <v/>
      </c>
    </row>
    <row r="183" spans="1:7" x14ac:dyDescent="0.3">
      <c r="B183" s="85"/>
      <c r="C183" s="80" t="s">
        <v>127</v>
      </c>
      <c r="D183" s="81" t="s">
        <v>20</v>
      </c>
      <c r="E183" s="82"/>
      <c r="F183" s="83"/>
      <c r="G183" s="83">
        <f t="shared" si="41"/>
        <v>0</v>
      </c>
    </row>
    <row r="184" spans="1:7" x14ac:dyDescent="0.3">
      <c r="B184" s="85"/>
      <c r="C184" s="80" t="s">
        <v>126</v>
      </c>
      <c r="D184" s="81" t="s">
        <v>20</v>
      </c>
      <c r="E184" s="82"/>
      <c r="F184" s="83"/>
      <c r="G184" s="83">
        <f t="shared" si="41"/>
        <v>0</v>
      </c>
    </row>
    <row r="185" spans="1:7" x14ac:dyDescent="0.3">
      <c r="B185" s="85"/>
      <c r="C185" s="80" t="s">
        <v>130</v>
      </c>
      <c r="D185" s="81" t="s">
        <v>20</v>
      </c>
      <c r="E185" s="82"/>
      <c r="F185" s="83"/>
      <c r="G185" s="83">
        <f t="shared" si="41"/>
        <v>0</v>
      </c>
    </row>
    <row r="186" spans="1:7" x14ac:dyDescent="0.3">
      <c r="B186" s="85"/>
      <c r="C186" s="80" t="s">
        <v>128</v>
      </c>
      <c r="D186" s="81" t="s">
        <v>30</v>
      </c>
      <c r="E186" s="82"/>
      <c r="F186" s="83"/>
      <c r="G186" s="83">
        <f t="shared" si="41"/>
        <v>0</v>
      </c>
    </row>
    <row r="187" spans="1:7" x14ac:dyDescent="0.3">
      <c r="B187" s="85"/>
      <c r="C187" s="80" t="s">
        <v>129</v>
      </c>
      <c r="D187" s="81" t="s">
        <v>30</v>
      </c>
      <c r="E187" s="82"/>
      <c r="F187" s="83"/>
      <c r="G187" s="83">
        <f t="shared" si="41"/>
        <v>0</v>
      </c>
    </row>
    <row r="188" spans="1:7" x14ac:dyDescent="0.3">
      <c r="B188" s="85"/>
      <c r="C188" s="80" t="s">
        <v>197</v>
      </c>
      <c r="D188" s="81" t="s">
        <v>15</v>
      </c>
      <c r="E188" s="82">
        <v>1</v>
      </c>
      <c r="F188" s="83"/>
      <c r="G188" s="83">
        <f t="shared" ref="G188" si="42">IF(D188&lt;&gt;"",E188*F188,"")</f>
        <v>0</v>
      </c>
    </row>
    <row r="189" spans="1:7" x14ac:dyDescent="0.3">
      <c r="B189" s="85"/>
      <c r="C189" s="80" t="s">
        <v>131</v>
      </c>
      <c r="D189" s="81" t="s">
        <v>15</v>
      </c>
      <c r="E189" s="82">
        <v>1</v>
      </c>
      <c r="F189" s="83"/>
      <c r="G189" s="83">
        <f t="shared" si="41"/>
        <v>0</v>
      </c>
    </row>
    <row r="190" spans="1:7" x14ac:dyDescent="0.3">
      <c r="B190" s="85"/>
      <c r="C190" s="80" t="s">
        <v>132</v>
      </c>
      <c r="D190" s="81" t="s">
        <v>15</v>
      </c>
      <c r="E190" s="82">
        <v>1</v>
      </c>
      <c r="F190" s="83"/>
      <c r="G190" s="83">
        <f t="shared" si="41"/>
        <v>0</v>
      </c>
    </row>
    <row r="191" spans="1:7" x14ac:dyDescent="0.3">
      <c r="B191" s="85"/>
      <c r="C191" s="80" t="s">
        <v>117</v>
      </c>
      <c r="D191" s="81" t="s">
        <v>15</v>
      </c>
      <c r="E191" s="82">
        <v>1</v>
      </c>
      <c r="F191" s="83"/>
      <c r="G191" s="83">
        <f t="shared" si="41"/>
        <v>0</v>
      </c>
    </row>
    <row r="192" spans="1:7" x14ac:dyDescent="0.3">
      <c r="B192" s="85"/>
      <c r="C192" s="80" t="s">
        <v>146</v>
      </c>
      <c r="D192" s="81" t="s">
        <v>15</v>
      </c>
      <c r="E192" s="82">
        <v>1</v>
      </c>
      <c r="F192" s="83"/>
      <c r="G192" s="83">
        <f>IF(D192&lt;&gt;"",E192*F192,"")</f>
        <v>0</v>
      </c>
    </row>
    <row r="193" spans="1:7" x14ac:dyDescent="0.3">
      <c r="B193" s="85"/>
      <c r="C193" s="80" t="s">
        <v>147</v>
      </c>
      <c r="D193" s="81" t="s">
        <v>15</v>
      </c>
      <c r="E193" s="82">
        <v>1</v>
      </c>
      <c r="F193" s="83"/>
      <c r="G193" s="83">
        <f>IF(D193&lt;&gt;"",E193*F193,"")</f>
        <v>0</v>
      </c>
    </row>
    <row r="194" spans="1:7" x14ac:dyDescent="0.3">
      <c r="B194" s="85"/>
      <c r="C194" s="80" t="s">
        <v>148</v>
      </c>
      <c r="D194" s="81" t="s">
        <v>15</v>
      </c>
      <c r="E194" s="82">
        <v>1</v>
      </c>
      <c r="F194" s="83"/>
      <c r="G194" s="83">
        <f>IF(D194&lt;&gt;"",E194*F194,"")</f>
        <v>0</v>
      </c>
    </row>
    <row r="195" spans="1:7" x14ac:dyDescent="0.3">
      <c r="B195" s="85"/>
      <c r="C195" s="95" t="s">
        <v>142</v>
      </c>
      <c r="D195" s="96"/>
      <c r="E195" s="97"/>
      <c r="F195" s="98"/>
      <c r="G195" s="98">
        <f>SUM(G182:G194)</f>
        <v>0</v>
      </c>
    </row>
    <row r="196" spans="1:7" x14ac:dyDescent="0.3">
      <c r="A196" s="67"/>
      <c r="B196" s="85"/>
      <c r="C196" s="80"/>
      <c r="D196" s="81"/>
      <c r="E196" s="82"/>
      <c r="F196" s="83"/>
      <c r="G196" s="83" t="str">
        <f t="shared" ref="G196:G202" si="43">IF(D196&lt;&gt;"",E196*F196,"")</f>
        <v/>
      </c>
    </row>
    <row r="197" spans="1:7" x14ac:dyDescent="0.3">
      <c r="A197" s="67"/>
      <c r="B197" s="26">
        <v>7</v>
      </c>
      <c r="C197" s="65" t="s">
        <v>156</v>
      </c>
      <c r="D197" s="81"/>
      <c r="E197" s="82"/>
      <c r="F197" s="83"/>
      <c r="G197" s="83" t="str">
        <f t="shared" si="43"/>
        <v/>
      </c>
    </row>
    <row r="198" spans="1:7" x14ac:dyDescent="0.3">
      <c r="B198" s="85"/>
      <c r="C198" s="80" t="s">
        <v>157</v>
      </c>
      <c r="D198" s="81" t="s">
        <v>20</v>
      </c>
      <c r="E198" s="82"/>
      <c r="F198" s="83"/>
      <c r="G198" s="83">
        <f t="shared" si="43"/>
        <v>0</v>
      </c>
    </row>
    <row r="199" spans="1:7" x14ac:dyDescent="0.3">
      <c r="B199" s="85"/>
      <c r="C199" s="80" t="s">
        <v>158</v>
      </c>
      <c r="D199" s="81" t="s">
        <v>20</v>
      </c>
      <c r="E199" s="82"/>
      <c r="F199" s="83"/>
      <c r="G199" s="83">
        <f t="shared" si="43"/>
        <v>0</v>
      </c>
    </row>
    <row r="200" spans="1:7" x14ac:dyDescent="0.3">
      <c r="B200" s="85"/>
      <c r="C200" s="80" t="s">
        <v>159</v>
      </c>
      <c r="D200" s="81" t="s">
        <v>20</v>
      </c>
      <c r="E200" s="82"/>
      <c r="F200" s="83"/>
      <c r="G200" s="83">
        <f t="shared" si="43"/>
        <v>0</v>
      </c>
    </row>
    <row r="201" spans="1:7" x14ac:dyDescent="0.3">
      <c r="B201" s="85"/>
      <c r="C201" s="80" t="s">
        <v>160</v>
      </c>
      <c r="D201" s="81" t="s">
        <v>161</v>
      </c>
      <c r="E201" s="82"/>
      <c r="F201" s="83"/>
      <c r="G201" s="83">
        <f t="shared" si="43"/>
        <v>0</v>
      </c>
    </row>
    <row r="202" spans="1:7" x14ac:dyDescent="0.3">
      <c r="B202" s="85"/>
      <c r="C202" s="80" t="s">
        <v>88</v>
      </c>
      <c r="D202" s="81" t="s">
        <v>30</v>
      </c>
      <c r="E202" s="82"/>
      <c r="F202" s="83"/>
      <c r="G202" s="83">
        <f t="shared" si="43"/>
        <v>0</v>
      </c>
    </row>
    <row r="203" spans="1:7" x14ac:dyDescent="0.3">
      <c r="B203" s="85"/>
      <c r="C203" s="95" t="s">
        <v>162</v>
      </c>
      <c r="D203" s="96"/>
      <c r="E203" s="97"/>
      <c r="F203" s="98"/>
      <c r="G203" s="98">
        <f>SUM(G197:G202)</f>
        <v>0</v>
      </c>
    </row>
    <row r="204" spans="1:7" x14ac:dyDescent="0.3">
      <c r="B204" s="133" t="s">
        <v>112</v>
      </c>
      <c r="C204" s="134"/>
      <c r="D204" s="134"/>
      <c r="E204" s="134"/>
      <c r="F204" s="135"/>
      <c r="G204" s="75">
        <f>G195+G180+G168+G203</f>
        <v>0</v>
      </c>
    </row>
    <row r="205" spans="1:7" ht="16.2" thickBot="1" x14ac:dyDescent="0.35">
      <c r="B205" s="68"/>
      <c r="C205" s="71"/>
      <c r="D205" s="69"/>
      <c r="E205" s="94"/>
      <c r="F205" s="70"/>
      <c r="G205" s="70"/>
    </row>
    <row r="206" spans="1:7" ht="16.2" thickBot="1" x14ac:dyDescent="0.35">
      <c r="B206" s="136" t="s">
        <v>108</v>
      </c>
      <c r="C206" s="137"/>
      <c r="D206" s="137"/>
      <c r="E206" s="137"/>
      <c r="F206" s="138"/>
      <c r="G206" s="76">
        <f>G204+G157+G18</f>
        <v>0</v>
      </c>
    </row>
    <row r="207" spans="1:7" ht="16.2" thickBot="1" x14ac:dyDescent="0.35">
      <c r="B207" s="77"/>
      <c r="C207" s="139" t="s">
        <v>11</v>
      </c>
      <c r="D207" s="139"/>
      <c r="E207" s="139"/>
      <c r="F207" s="140"/>
      <c r="G207" s="78">
        <f>0.2*G206</f>
        <v>0</v>
      </c>
    </row>
    <row r="208" spans="1:7" ht="16.2" thickBot="1" x14ac:dyDescent="0.35">
      <c r="B208" s="77"/>
      <c r="C208" s="105"/>
      <c r="D208" s="105"/>
      <c r="E208" s="105"/>
      <c r="F208" s="106"/>
      <c r="G208" s="141"/>
    </row>
    <row r="209" spans="2:7" ht="16.2" thickBot="1" x14ac:dyDescent="0.35">
      <c r="B209" s="77"/>
      <c r="C209" s="127" t="s">
        <v>109</v>
      </c>
      <c r="D209" s="127"/>
      <c r="E209" s="127"/>
      <c r="F209" s="128"/>
      <c r="G209" s="141"/>
    </row>
    <row r="210" spans="2:7" ht="16.2" thickBot="1" x14ac:dyDescent="0.35">
      <c r="B210" s="77"/>
      <c r="C210" s="105"/>
      <c r="D210" s="105"/>
      <c r="E210" s="105"/>
      <c r="F210" s="106"/>
      <c r="G210" s="141"/>
    </row>
    <row r="211" spans="2:7" ht="16.2" thickBot="1" x14ac:dyDescent="0.35">
      <c r="B211" s="77"/>
      <c r="C211" s="105"/>
      <c r="D211" s="105"/>
      <c r="E211" s="105"/>
      <c r="F211" s="106"/>
      <c r="G211" s="141"/>
    </row>
    <row r="212" spans="2:7" ht="16.2" thickBot="1" x14ac:dyDescent="0.35">
      <c r="B212" s="77"/>
      <c r="C212" s="105"/>
      <c r="D212" s="105"/>
      <c r="E212" s="105"/>
      <c r="F212" s="106"/>
      <c r="G212" s="141"/>
    </row>
    <row r="213" spans="2:7" ht="16.2" thickBot="1" x14ac:dyDescent="0.35">
      <c r="B213" s="79"/>
      <c r="G213" s="76">
        <f>SUM(G206:G207)</f>
        <v>0</v>
      </c>
    </row>
    <row r="214" spans="2:7" x14ac:dyDescent="0.3">
      <c r="D214" s="21"/>
    </row>
    <row r="215" spans="2:7" x14ac:dyDescent="0.3">
      <c r="B215"/>
      <c r="D215" s="21"/>
    </row>
    <row r="216" spans="2:7" x14ac:dyDescent="0.3">
      <c r="D216" s="21"/>
    </row>
    <row r="217" spans="2:7" x14ac:dyDescent="0.3">
      <c r="D217" s="21"/>
    </row>
  </sheetData>
  <mergeCells count="7">
    <mergeCell ref="C209:F209"/>
    <mergeCell ref="A1:B2"/>
    <mergeCell ref="B18:F18"/>
    <mergeCell ref="B157:F157"/>
    <mergeCell ref="B206:F206"/>
    <mergeCell ref="C207:F207"/>
    <mergeCell ref="B204:F204"/>
  </mergeCells>
  <phoneticPr fontId="0" type="noConversion"/>
  <pageMargins left="0.39370078740157483" right="0.39370078740157483" top="0.39370078740157483" bottom="0.78740157480314965" header="0.51181102362204722" footer="0.19685039370078741"/>
  <pageSetup paperSize="9" scale="59" orientation="portrait" r:id="rId1"/>
  <headerFooter alignWithMargins="0">
    <oddFooter xml:space="preserve">&amp;L&amp;"Arial,Normal"&amp;8&amp;G&amp;R&amp;"Arial,Normal"&amp;8Page&amp;"Arial,Gras" &amp;P&amp;"Arial,Normal"/&amp;N </oddFooter>
  </headerFooter>
  <rowBreaks count="3" manualBreakCount="3">
    <brk id="82" max="6" man="1"/>
    <brk id="157" max="16383" man="1"/>
    <brk id="18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7</vt:i4>
      </vt:variant>
    </vt:vector>
  </HeadingPairs>
  <TitlesOfParts>
    <vt:vector size="10" baseType="lpstr">
      <vt:lpstr>Feuille de garde</vt:lpstr>
      <vt:lpstr>DPGF</vt:lpstr>
      <vt:lpstr>Bordereau de prix</vt:lpstr>
      <vt:lpstr>'Bordereau de prix'!Impression_des_titres</vt:lpstr>
      <vt:lpstr>réf_Client1</vt:lpstr>
      <vt:lpstr>réf_Client2</vt:lpstr>
      <vt:lpstr>réf_Client3</vt:lpstr>
      <vt:lpstr>réf_Titre1</vt:lpstr>
      <vt:lpstr>réf_Titre2</vt:lpstr>
      <vt:lpstr>réf_Titre3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FALMENTA Brandon</dc:creator>
  <cp:lastModifiedBy>Rufas Jean</cp:lastModifiedBy>
  <cp:lastPrinted>2021-04-20T08:02:17Z</cp:lastPrinted>
  <dcterms:created xsi:type="dcterms:W3CDTF">2004-08-18T09:02:52Z</dcterms:created>
  <dcterms:modified xsi:type="dcterms:W3CDTF">2025-06-30T16:55:40Z</dcterms:modified>
</cp:coreProperties>
</file>